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nancehh-my.sharepoint.com/personal/lukas_fynance_org/Documents/"/>
    </mc:Choice>
  </mc:AlternateContent>
  <xr:revisionPtr revIDLastSave="202" documentId="8_{8D29B124-E25B-48BA-A9DC-27A9192CF25B}" xr6:coauthVersionLast="47" xr6:coauthVersionMax="47" xr10:uidLastSave="{BC34B4F8-6774-4B1C-B06C-F954C62552CF}"/>
  <bookViews>
    <workbookView xWindow="-120" yWindow="-120" windowWidth="29040" windowHeight="15720" xr2:uid="{18485DEF-AF85-4E2E-A04E-816F06FD5894}"/>
  </bookViews>
  <sheets>
    <sheet name="Personalkostenplanung" sheetId="6" r:id="rId1"/>
  </sheets>
  <definedNames>
    <definedName name="Case">#REF!</definedName>
    <definedName name="_xlnm.Print_Area" localSheetId="0">Personalkostenplanung!$B$1:$K$5</definedName>
    <definedName name="_xlnm.Print_Titles" localSheetId="0">Personalkostenplanung!$1:$3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6" l="1"/>
  <c r="F47" i="6"/>
  <c r="F48" i="6" s="1"/>
  <c r="R26" i="6"/>
  <c r="R28" i="6"/>
  <c r="J28" i="6"/>
  <c r="O26" i="6"/>
  <c r="Y24" i="6"/>
  <c r="O24" i="6"/>
  <c r="D51" i="6" a="1"/>
  <c r="D51" i="6" s="1"/>
  <c r="F51" i="6" s="1" a="1"/>
  <c r="F51" i="6" s="1"/>
  <c r="G42" i="6"/>
  <c r="H42" i="6" s="1"/>
  <c r="I42" i="6" s="1"/>
  <c r="J42" i="6" s="1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Y42" i="6" s="1"/>
  <c r="Z42" i="6" s="1"/>
  <c r="AA42" i="6" s="1"/>
  <c r="AB42" i="6" s="1"/>
  <c r="AC42" i="6" s="1"/>
  <c r="G41" i="6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G40" i="6"/>
  <c r="H40" i="6" s="1"/>
  <c r="I40" i="6" s="1"/>
  <c r="J40" i="6" s="1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Y40" i="6" s="1"/>
  <c r="Z40" i="6" s="1"/>
  <c r="AA40" i="6" s="1"/>
  <c r="AB40" i="6" s="1"/>
  <c r="AC40" i="6" s="1"/>
  <c r="G39" i="6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Y39" i="6" s="1"/>
  <c r="Z39" i="6" s="1"/>
  <c r="AA39" i="6" s="1"/>
  <c r="AB39" i="6" s="1"/>
  <c r="AC39" i="6" s="1"/>
  <c r="G38" i="6"/>
  <c r="H38" i="6" s="1"/>
  <c r="I38" i="6" s="1"/>
  <c r="J38" i="6" s="1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Y38" i="6" s="1"/>
  <c r="Z38" i="6" s="1"/>
  <c r="AA38" i="6" s="1"/>
  <c r="AB38" i="6" s="1"/>
  <c r="AC38" i="6" s="1"/>
  <c r="G37" i="6"/>
  <c r="H37" i="6" s="1"/>
  <c r="I37" i="6" s="1"/>
  <c r="J37" i="6" s="1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Y37" i="6" s="1"/>
  <c r="Z37" i="6" s="1"/>
  <c r="AA37" i="6" s="1"/>
  <c r="AB37" i="6" s="1"/>
  <c r="AC37" i="6" s="1"/>
  <c r="G36" i="6"/>
  <c r="H36" i="6" s="1"/>
  <c r="I36" i="6" s="1"/>
  <c r="J36" i="6" s="1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Y36" i="6" s="1"/>
  <c r="Z36" i="6" s="1"/>
  <c r="AA36" i="6" s="1"/>
  <c r="AB36" i="6" s="1"/>
  <c r="AC36" i="6" s="1"/>
  <c r="G35" i="6"/>
  <c r="H35" i="6" s="1"/>
  <c r="I35" i="6" s="1"/>
  <c r="J35" i="6" s="1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Y35" i="6" s="1"/>
  <c r="Z35" i="6" s="1"/>
  <c r="AA35" i="6" s="1"/>
  <c r="AB35" i="6" s="1"/>
  <c r="AC35" i="6" s="1"/>
  <c r="G34" i="6"/>
  <c r="H34" i="6" s="1"/>
  <c r="I34" i="6" s="1"/>
  <c r="J34" i="6" s="1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Y34" i="6" s="1"/>
  <c r="Z34" i="6" s="1"/>
  <c r="AA34" i="6" s="1"/>
  <c r="AB34" i="6" s="1"/>
  <c r="AC34" i="6" s="1"/>
  <c r="G33" i="6"/>
  <c r="H33" i="6" s="1"/>
  <c r="I33" i="6" s="1"/>
  <c r="J33" i="6" s="1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Y33" i="6" s="1"/>
  <c r="Z33" i="6" s="1"/>
  <c r="AA33" i="6" s="1"/>
  <c r="AB33" i="6" s="1"/>
  <c r="AC33" i="6" s="1"/>
  <c r="G32" i="6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Z32" i="6" s="1"/>
  <c r="AA32" i="6" s="1"/>
  <c r="AB32" i="6" s="1"/>
  <c r="AC32" i="6" s="1"/>
  <c r="G31" i="6"/>
  <c r="H31" i="6" s="1"/>
  <c r="I31" i="6" s="1"/>
  <c r="J31" i="6" s="1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Y31" i="6" s="1"/>
  <c r="Z31" i="6" s="1"/>
  <c r="AA31" i="6" s="1"/>
  <c r="AB31" i="6" s="1"/>
  <c r="AC31" i="6" s="1"/>
  <c r="G30" i="6"/>
  <c r="H30" i="6" s="1"/>
  <c r="I30" i="6" s="1"/>
  <c r="J30" i="6" s="1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Y30" i="6" s="1"/>
  <c r="Z30" i="6" s="1"/>
  <c r="AA30" i="6" s="1"/>
  <c r="AB30" i="6" s="1"/>
  <c r="AC30" i="6" s="1"/>
  <c r="G29" i="6"/>
  <c r="H29" i="6" s="1"/>
  <c r="I29" i="6" s="1"/>
  <c r="J29" i="6" s="1"/>
  <c r="K29" i="6" s="1"/>
  <c r="L29" i="6" s="1"/>
  <c r="M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Y29" i="6" s="1"/>
  <c r="Z29" i="6" s="1"/>
  <c r="AA29" i="6" s="1"/>
  <c r="AB29" i="6" s="1"/>
  <c r="AC29" i="6" s="1"/>
  <c r="G28" i="6"/>
  <c r="H28" i="6" s="1"/>
  <c r="I28" i="6" s="1"/>
  <c r="K28" i="6" s="1"/>
  <c r="L28" i="6" s="1"/>
  <c r="M28" i="6" s="1"/>
  <c r="N28" i="6" s="1"/>
  <c r="O28" i="6" s="1"/>
  <c r="P28" i="6" s="1"/>
  <c r="Q28" i="6" s="1"/>
  <c r="G27" i="6"/>
  <c r="H27" i="6" s="1"/>
  <c r="I27" i="6" s="1"/>
  <c r="J27" i="6" s="1"/>
  <c r="K27" i="6" s="1"/>
  <c r="L27" i="6" s="1"/>
  <c r="G26" i="6"/>
  <c r="H26" i="6" s="1"/>
  <c r="I26" i="6" s="1"/>
  <c r="J26" i="6" s="1"/>
  <c r="K26" i="6" s="1"/>
  <c r="L26" i="6" s="1"/>
  <c r="M26" i="6" s="1"/>
  <c r="N26" i="6" s="1"/>
  <c r="P26" i="6" s="1"/>
  <c r="G25" i="6"/>
  <c r="H25" i="6" s="1"/>
  <c r="I25" i="6" s="1"/>
  <c r="J25" i="6" s="1"/>
  <c r="K25" i="6" s="1"/>
  <c r="L25" i="6" s="1"/>
  <c r="M25" i="6" s="1"/>
  <c r="N25" i="6" s="1"/>
  <c r="O25" i="6" s="1"/>
  <c r="P25" i="6" s="1"/>
  <c r="G24" i="6"/>
  <c r="H24" i="6" s="1"/>
  <c r="I24" i="6" s="1"/>
  <c r="J24" i="6" s="1"/>
  <c r="G46" i="6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Z46" i="6" s="1"/>
  <c r="AA46" i="6" s="1"/>
  <c r="AB46" i="6" s="1"/>
  <c r="AC46" i="6" s="1"/>
  <c r="G45" i="6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G44" i="6"/>
  <c r="H44" i="6" s="1"/>
  <c r="I44" i="6" s="1"/>
  <c r="J44" i="6" s="1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Y44" i="6" s="1"/>
  <c r="Z44" i="6" s="1"/>
  <c r="AA44" i="6" s="1"/>
  <c r="AB44" i="6" s="1"/>
  <c r="AC44" i="6" s="1"/>
  <c r="G43" i="6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M27" i="6" l="1"/>
  <c r="N27" i="6" s="1"/>
  <c r="O27" i="6" s="1"/>
  <c r="P27" i="6" s="1"/>
  <c r="Q26" i="6"/>
  <c r="S26" i="6" s="1"/>
  <c r="T26" i="6" s="1"/>
  <c r="U26" i="6" s="1"/>
  <c r="V26" i="6" s="1"/>
  <c r="S28" i="6"/>
  <c r="T28" i="6" s="1"/>
  <c r="S25" i="6"/>
  <c r="T25" i="6" s="1"/>
  <c r="U25" i="6" s="1"/>
  <c r="V25" i="6" s="1"/>
  <c r="W25" i="6" s="1"/>
  <c r="X25" i="6" s="1"/>
  <c r="Y25" i="6" s="1"/>
  <c r="Z25" i="6" s="1"/>
  <c r="AA25" i="6" s="1"/>
  <c r="AB25" i="6" s="1"/>
  <c r="B51" i="6"/>
  <c r="B52" i="6"/>
  <c r="B53" i="6"/>
  <c r="B54" i="6"/>
  <c r="K51" i="6" a="1"/>
  <c r="K51" i="6" s="1"/>
  <c r="O51" i="6" a="1"/>
  <c r="O51" i="6" s="1"/>
  <c r="J51" i="6" a="1"/>
  <c r="J51" i="6" s="1"/>
  <c r="I51" i="6" a="1"/>
  <c r="I51" i="6" s="1"/>
  <c r="H51" i="6" a="1"/>
  <c r="H51" i="6" s="1"/>
  <c r="G51" i="6" a="1"/>
  <c r="G51" i="6" s="1"/>
  <c r="K24" i="6"/>
  <c r="G47" i="6"/>
  <c r="G48" i="6" s="1"/>
  <c r="Q27" i="6" l="1"/>
  <c r="R27" i="6"/>
  <c r="U28" i="6"/>
  <c r="V28" i="6" s="1"/>
  <c r="W28" i="6" s="1"/>
  <c r="X28" i="6" s="1"/>
  <c r="Y28" i="6" s="1"/>
  <c r="Z28" i="6" s="1"/>
  <c r="AA28" i="6" s="1"/>
  <c r="AB28" i="6" s="1"/>
  <c r="W26" i="6"/>
  <c r="X26" i="6" s="1"/>
  <c r="Y26" i="6" s="1"/>
  <c r="Z26" i="6" s="1"/>
  <c r="AA26" i="6" s="1"/>
  <c r="AB26" i="6" s="1"/>
  <c r="L51" i="6" a="1"/>
  <c r="L51" i="6" s="1"/>
  <c r="H47" i="6"/>
  <c r="H48" i="6" s="1"/>
  <c r="I47" i="6"/>
  <c r="I48" i="6" s="1"/>
  <c r="S27" i="6" l="1"/>
  <c r="T27" i="6" s="1"/>
  <c r="U27" i="6" s="1"/>
  <c r="V27" i="6" s="1"/>
  <c r="W27" i="6" s="1"/>
  <c r="X27" i="6" s="1"/>
  <c r="Y27" i="6" s="1"/>
  <c r="AA27" i="6" s="1"/>
  <c r="AB27" i="6" s="1"/>
  <c r="M24" i="6"/>
  <c r="M51" i="6" s="1" a="1"/>
  <c r="M51" i="6" s="1"/>
  <c r="L47" i="6"/>
  <c r="L48" i="6" s="1"/>
  <c r="J47" i="6"/>
  <c r="J48" i="6" s="1"/>
  <c r="L49" i="6" l="1"/>
  <c r="N24" i="6"/>
  <c r="N51" i="6" s="1" a="1"/>
  <c r="N51" i="6" s="1"/>
  <c r="M47" i="6"/>
  <c r="M48" i="6" s="1"/>
  <c r="K47" i="6"/>
  <c r="K48" i="6" s="1"/>
  <c r="M49" i="6" l="1"/>
  <c r="N47" i="6"/>
  <c r="N48" i="6" s="1"/>
  <c r="G22" i="6"/>
  <c r="H22" i="6" s="1"/>
  <c r="N49" i="6" l="1"/>
  <c r="P24" i="6"/>
  <c r="P51" i="6" s="1" a="1"/>
  <c r="P51" i="6" s="1"/>
  <c r="O47" i="6"/>
  <c r="O48" i="6" s="1"/>
  <c r="I22" i="6"/>
  <c r="O49" i="6" l="1"/>
  <c r="Q51" i="6" a="1"/>
  <c r="Q51" i="6" s="1"/>
  <c r="P47" i="6"/>
  <c r="P48" i="6" s="1"/>
  <c r="G49" i="6"/>
  <c r="H49" i="6"/>
  <c r="I49" i="6"/>
  <c r="J49" i="6"/>
  <c r="K49" i="6"/>
  <c r="F49" i="6"/>
  <c r="J22" i="6"/>
  <c r="P49" i="6" l="1"/>
  <c r="R51" i="6" a="1"/>
  <c r="Q47" i="6"/>
  <c r="Q48" i="6" s="1"/>
  <c r="K22" i="6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Y22" i="6" s="1"/>
  <c r="Z22" i="6" s="1"/>
  <c r="AA22" i="6" s="1"/>
  <c r="AB22" i="6" s="1"/>
  <c r="AC22" i="6" s="1"/>
  <c r="R51" i="6" l="1"/>
  <c r="Q49" i="6"/>
  <c r="R47" i="6"/>
  <c r="R48" i="6" s="1"/>
  <c r="S24" i="6"/>
  <c r="S51" i="6" s="1" a="1"/>
  <c r="S51" i="6" s="1"/>
  <c r="T24" i="6" l="1"/>
  <c r="T51" i="6" s="1" a="1"/>
  <c r="T51" i="6" s="1"/>
  <c r="S47" i="6"/>
  <c r="S48" i="6" s="1"/>
  <c r="R49" i="6"/>
  <c r="S49" i="6" l="1"/>
  <c r="T47" i="6"/>
  <c r="T48" i="6" s="1"/>
  <c r="U24" i="6"/>
  <c r="U51" i="6" s="1" a="1"/>
  <c r="U51" i="6" s="1"/>
  <c r="V24" i="6" l="1"/>
  <c r="V51" i="6" s="1" a="1"/>
  <c r="V51" i="6" s="1"/>
  <c r="U47" i="6"/>
  <c r="T49" i="6"/>
  <c r="U48" i="6" l="1"/>
  <c r="U49" i="6" s="1"/>
  <c r="W24" i="6"/>
  <c r="W51" i="6" s="1" a="1"/>
  <c r="W51" i="6" s="1"/>
  <c r="V47" i="6"/>
  <c r="V48" i="6" s="1"/>
  <c r="V49" i="6" l="1"/>
  <c r="W47" i="6"/>
  <c r="W48" i="6" s="1"/>
  <c r="X24" i="6"/>
  <c r="X51" i="6" s="1" a="1"/>
  <c r="X51" i="6" s="1"/>
  <c r="X47" i="6" l="1"/>
  <c r="X48" i="6" s="1"/>
  <c r="Y51" i="6" a="1"/>
  <c r="Y51" i="6" s="1"/>
  <c r="W49" i="6"/>
  <c r="Y47" i="6" l="1"/>
  <c r="Y48" i="6" s="1"/>
  <c r="Z24" i="6"/>
  <c r="Z51" i="6" s="1" a="1"/>
  <c r="Z51" i="6" s="1"/>
  <c r="X49" i="6"/>
  <c r="Z47" i="6" l="1"/>
  <c r="Z48" i="6" s="1"/>
  <c r="AA24" i="6"/>
  <c r="AA51" i="6" s="1" a="1"/>
  <c r="AA51" i="6" s="1"/>
  <c r="Y49" i="6"/>
  <c r="AA47" i="6" l="1"/>
  <c r="AA48" i="6" s="1"/>
  <c r="AB24" i="6"/>
  <c r="AB51" i="6" s="1" a="1"/>
  <c r="AB51" i="6" s="1"/>
  <c r="Z49" i="6"/>
  <c r="AC51" i="6" l="1" a="1"/>
  <c r="AB47" i="6"/>
  <c r="AB48" i="6" s="1"/>
  <c r="AA49" i="6"/>
  <c r="AC51" i="6" l="1"/>
  <c r="AE51" i="6" s="1"/>
  <c r="AE53" i="6"/>
  <c r="AE52" i="6"/>
  <c r="AE54" i="6"/>
  <c r="AB49" i="6"/>
  <c r="AC47" i="6"/>
  <c r="AC48" i="6" l="1"/>
  <c r="AC4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Künzel</author>
  </authors>
  <commentList>
    <comment ref="F24" authorId="0" shapeId="0" xr:uid="{20CCC561-684E-4BC4-AB33-2582F414FFDA}">
      <text>
        <r>
          <rPr>
            <b/>
            <sz val="9"/>
            <color indexed="81"/>
            <rFont val="Tahoma"/>
            <family val="2"/>
          </rPr>
          <t>Bruttogehalt, pro Monat.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<sst xmlns="http://schemas.openxmlformats.org/spreadsheetml/2006/main" count="31" uniqueCount="28">
  <si>
    <t>Business Plan</t>
  </si>
  <si>
    <t>Team</t>
  </si>
  <si>
    <t>Stelle</t>
  </si>
  <si>
    <t>Name</t>
  </si>
  <si>
    <t>Zusammenfassung</t>
  </si>
  <si>
    <t>Personalkostenplanung</t>
  </si>
  <si>
    <t>Lohnnebenkosten</t>
  </si>
  <si>
    <t>Summe Bruttogehälter</t>
  </si>
  <si>
    <t>Gesamte Personalkosten</t>
  </si>
  <si>
    <t>Sales</t>
  </si>
  <si>
    <t>Marketing</t>
  </si>
  <si>
    <t>Customer Service</t>
  </si>
  <si>
    <t>Finance</t>
  </si>
  <si>
    <t>Vorname</t>
  </si>
  <si>
    <t>Max</t>
  </si>
  <si>
    <t>Lena</t>
  </si>
  <si>
    <t>Hoffmann</t>
  </si>
  <si>
    <t>Berger</t>
  </si>
  <si>
    <t>Klein</t>
  </si>
  <si>
    <t>Weber</t>
  </si>
  <si>
    <t>Becker</t>
  </si>
  <si>
    <t>Meier</t>
  </si>
  <si>
    <t>Sophie</t>
  </si>
  <si>
    <t>Emily</t>
  </si>
  <si>
    <t>Hannah</t>
  </si>
  <si>
    <t>Luca</t>
  </si>
  <si>
    <t>Alejandro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</si>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</sst>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#,##0_);\(#,##0\);_(&quot;–&quot;_);_(@_)"/>
    <numFmt numFmtId="165" formatCode="0%_);\(0%\);&quot;-&quot;_);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sz val="12"/>
      <color theme="1"/>
      <name val="Cambria"/>
      <family val="1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991"/>
        <bgColor indexed="64"/>
      </patternFill>
    </fill>
    <fill>
      <patternFill patternType="solid">
        <fgColor rgb="FFD9E6EC"/>
        <bgColor indexed="64"/>
      </patternFill>
    </fill>
    <fill>
      <patternFill patternType="solid">
        <fgColor rgb="FFEEF4F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5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7" fillId="0" borderId="1" xfId="3" applyFont="1" applyBorder="1" applyAlignment="1">
      <alignment vertical="center"/>
    </xf>
    <xf numFmtId="17" fontId="10" fillId="0" borderId="2" xfId="4" applyNumberFormat="1" applyFont="1" applyBorder="1" applyAlignment="1">
      <alignment horizontal="center" vertical="center"/>
    </xf>
    <xf numFmtId="0" fontId="3" fillId="0" borderId="0" xfId="4" applyFont="1" applyAlignment="1">
      <alignment vertical="center"/>
    </xf>
    <xf numFmtId="0" fontId="7" fillId="0" borderId="1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9" fillId="2" borderId="0" xfId="4" applyFont="1" applyFill="1" applyAlignment="1">
      <alignment horizontal="left" vertical="center"/>
    </xf>
    <xf numFmtId="0" fontId="9" fillId="2" borderId="0" xfId="4" applyFont="1" applyFill="1" applyAlignment="1">
      <alignment horizontal="centerContinuous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164" fontId="11" fillId="3" borderId="5" xfId="1" applyNumberFormat="1" applyFont="1" applyFill="1" applyBorder="1" applyAlignment="1">
      <alignment vertical="center"/>
    </xf>
    <xf numFmtId="17" fontId="10" fillId="0" borderId="0" xfId="4" applyNumberFormat="1" applyFont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10" fillId="0" borderId="0" xfId="4" applyNumberFormat="1" applyFont="1" applyAlignment="1">
      <alignment horizontal="center" vertical="center"/>
    </xf>
    <xf numFmtId="164" fontId="12" fillId="3" borderId="5" xfId="1" applyNumberFormat="1" applyFont="1" applyFill="1" applyBorder="1" applyAlignment="1">
      <alignment vertical="center"/>
    </xf>
    <xf numFmtId="164" fontId="8" fillId="0" borderId="0" xfId="4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3" applyFont="1" applyAlignment="1">
      <alignment vertical="center"/>
    </xf>
    <xf numFmtId="0" fontId="3" fillId="0" borderId="3" xfId="1" applyFont="1" applyBorder="1" applyAlignment="1">
      <alignment vertical="center"/>
    </xf>
    <xf numFmtId="164" fontId="3" fillId="0" borderId="3" xfId="1" applyNumberFormat="1" applyFont="1" applyBorder="1" applyAlignment="1">
      <alignment horizontal="right" vertical="center"/>
    </xf>
    <xf numFmtId="0" fontId="10" fillId="4" borderId="6" xfId="1" applyFont="1" applyFill="1" applyBorder="1" applyAlignment="1">
      <alignment vertical="center"/>
    </xf>
    <xf numFmtId="164" fontId="10" fillId="4" borderId="6" xfId="1" applyNumberFormat="1" applyFont="1" applyFill="1" applyBorder="1" applyAlignment="1">
      <alignment horizontal="right" vertical="center"/>
    </xf>
    <xf numFmtId="165" fontId="3" fillId="0" borderId="5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5" fontId="11" fillId="0" borderId="7" xfId="1" applyNumberFormat="1" applyFont="1" applyBorder="1" applyAlignment="1">
      <alignment vertical="center"/>
    </xf>
    <xf numFmtId="164" fontId="2" fillId="0" borderId="0" xfId="1" applyNumberFormat="1" applyAlignment="1">
      <alignment vertical="center"/>
    </xf>
  </cellXfs>
  <cellStyles count="7">
    <cellStyle name="Comma 2" xfId="6" xr:uid="{6B240EC3-6E7C-4F56-A803-4711004F7BCA}"/>
    <cellStyle name="Normal" xfId="0" builtinId="0"/>
    <cellStyle name="Normal 2" xfId="1" xr:uid="{C1201158-96CE-4B06-B090-107E4D9B4043}"/>
    <cellStyle name="Normal 2 2" xfId="3" xr:uid="{43304007-AF45-4561-B10A-1C8E4426A3C0}"/>
    <cellStyle name="Normal 3 2" xfId="2" xr:uid="{22F69040-5966-47D2-AB46-B81B07B4DC0F}"/>
    <cellStyle name="Normal 3 2 2" xfId="4" xr:uid="{BDB69952-7897-44D4-9DEE-21A27739B109}"/>
    <cellStyle name="Percent 2" xfId="5" xr:uid="{EF9C834F-95A5-46CF-9CDB-E30CEAFF9077}"/>
  </cellStyles>
  <dxfs count="0"/>
  <tableStyles count="0" defaultTableStyle="TableStyleMedium2" defaultPivotStyle="PivotStyleLight16"/>
  <colors>
    <mruColors>
      <color rgb="FF006991"/>
      <color rgb="FF0000FF"/>
      <color rgb="FF008000"/>
      <color rgb="FFD9E6EC"/>
      <color rgb="FF969696"/>
      <color rgb="FF6C131C"/>
      <color rgb="FF77BA8C"/>
      <color rgb="FFE61E6E"/>
      <color rgb="FFFFFFCC"/>
      <color rgb="FFF7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Entwicklung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Personalkosten pro Team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192728526208313E-4"/>
          <c:y val="3.8785850188890143E-2"/>
          <c:w val="0.99828363212332749"/>
          <c:h val="0.946580508125177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Personalkostenplanung!$D$51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06991"/>
            </a:solidFill>
            <a:ln>
              <a:solidFill>
                <a:srgbClr val="006991"/>
              </a:solidFill>
            </a:ln>
            <a:effectLst/>
          </c:spPr>
          <c:invertIfNegative val="0"/>
          <c:cat>
            <c:numRef>
              <c:f>Personalkostenplanung!$F$22:$AC$22</c:f>
              <c:numCache>
                <c:formatCode>mmm\-yy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Personalkostenplanung!$F$51:$AC$51</c:f>
              <c:numCache>
                <c:formatCode>_(#,##0_);\(#,##0\);_("–"_);_(@_)</c:formatCode>
                <c:ptCount val="24"/>
                <c:pt idx="0">
                  <c:v>11495</c:v>
                </c:pt>
                <c:pt idx="1">
                  <c:v>11495</c:v>
                </c:pt>
                <c:pt idx="2">
                  <c:v>11495</c:v>
                </c:pt>
                <c:pt idx="3">
                  <c:v>11495</c:v>
                </c:pt>
                <c:pt idx="4">
                  <c:v>11495</c:v>
                </c:pt>
                <c:pt idx="5">
                  <c:v>11495</c:v>
                </c:pt>
                <c:pt idx="6">
                  <c:v>11797.5</c:v>
                </c:pt>
                <c:pt idx="7">
                  <c:v>11797.5</c:v>
                </c:pt>
                <c:pt idx="8">
                  <c:v>11797.5</c:v>
                </c:pt>
                <c:pt idx="9">
                  <c:v>11797.5</c:v>
                </c:pt>
                <c:pt idx="10">
                  <c:v>11797.5</c:v>
                </c:pt>
                <c:pt idx="11">
                  <c:v>12977.25</c:v>
                </c:pt>
                <c:pt idx="12">
                  <c:v>12100</c:v>
                </c:pt>
                <c:pt idx="13">
                  <c:v>12100</c:v>
                </c:pt>
                <c:pt idx="14">
                  <c:v>12100</c:v>
                </c:pt>
                <c:pt idx="15">
                  <c:v>12100</c:v>
                </c:pt>
                <c:pt idx="16">
                  <c:v>12100</c:v>
                </c:pt>
                <c:pt idx="17">
                  <c:v>12100</c:v>
                </c:pt>
                <c:pt idx="18">
                  <c:v>12100</c:v>
                </c:pt>
                <c:pt idx="19">
                  <c:v>12100</c:v>
                </c:pt>
                <c:pt idx="20">
                  <c:v>12100</c:v>
                </c:pt>
                <c:pt idx="21">
                  <c:v>12100</c:v>
                </c:pt>
                <c:pt idx="22">
                  <c:v>12100</c:v>
                </c:pt>
                <c:pt idx="23">
                  <c:v>13310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DF-441F-B8AC-110E4B7775EB}"/>
            </c:ext>
          </c:extLst>
        </c:ser>
        <c:ser>
          <c:idx val="1"/>
          <c:order val="1"/>
          <c:tx>
            <c:strRef>
              <c:f>Personalkostenplanung!$D$52</c:f>
              <c:strCache>
                <c:ptCount val="1"/>
                <c:pt idx="0">
                  <c:v>Marketing</c:v>
                </c:pt>
              </c:strCache>
            </c:strRef>
          </c:tx>
          <c:spPr>
            <a:pattFill prst="pct70">
              <a:fgClr>
                <a:srgbClr val="006991"/>
              </a:fgClr>
              <a:bgClr>
                <a:schemeClr val="bg1"/>
              </a:bgClr>
            </a:pattFill>
            <a:ln>
              <a:solidFill>
                <a:srgbClr val="006991"/>
              </a:solidFill>
            </a:ln>
            <a:effectLst/>
          </c:spPr>
          <c:invertIfNegative val="0"/>
          <c:cat>
            <c:numRef>
              <c:f>Personalkostenplanung!$F$22:$AC$22</c:f>
              <c:numCache>
                <c:formatCode>mmm\-yy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Personalkostenplanung!$F$52:$AC$52</c:f>
              <c:numCache>
                <c:formatCode>_(#,##0_);\(#,##0\);_("–"_);_(@_)</c:formatCode>
                <c:ptCount val="24"/>
                <c:pt idx="0">
                  <c:v>4840</c:v>
                </c:pt>
                <c:pt idx="1">
                  <c:v>4840</c:v>
                </c:pt>
                <c:pt idx="2">
                  <c:v>4840</c:v>
                </c:pt>
                <c:pt idx="3">
                  <c:v>4840</c:v>
                </c:pt>
                <c:pt idx="4">
                  <c:v>4840</c:v>
                </c:pt>
                <c:pt idx="5">
                  <c:v>4840</c:v>
                </c:pt>
                <c:pt idx="6">
                  <c:v>4840</c:v>
                </c:pt>
                <c:pt idx="7">
                  <c:v>4840</c:v>
                </c:pt>
                <c:pt idx="8">
                  <c:v>4840</c:v>
                </c:pt>
                <c:pt idx="9">
                  <c:v>5082</c:v>
                </c:pt>
                <c:pt idx="10">
                  <c:v>5082</c:v>
                </c:pt>
                <c:pt idx="11">
                  <c:v>5590.2</c:v>
                </c:pt>
                <c:pt idx="12">
                  <c:v>5082</c:v>
                </c:pt>
                <c:pt idx="13">
                  <c:v>5082</c:v>
                </c:pt>
                <c:pt idx="14">
                  <c:v>5082</c:v>
                </c:pt>
                <c:pt idx="15">
                  <c:v>5082</c:v>
                </c:pt>
                <c:pt idx="16">
                  <c:v>5082</c:v>
                </c:pt>
                <c:pt idx="17">
                  <c:v>5336.0999999999995</c:v>
                </c:pt>
                <c:pt idx="18">
                  <c:v>10781.1</c:v>
                </c:pt>
                <c:pt idx="19">
                  <c:v>10781.1</c:v>
                </c:pt>
                <c:pt idx="20">
                  <c:v>10781.1</c:v>
                </c:pt>
                <c:pt idx="21">
                  <c:v>10781.1</c:v>
                </c:pt>
                <c:pt idx="22">
                  <c:v>10781.1</c:v>
                </c:pt>
                <c:pt idx="23">
                  <c:v>11314.71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DF-441F-B8AC-110E4B7775EB}"/>
            </c:ext>
          </c:extLst>
        </c:ser>
        <c:ser>
          <c:idx val="2"/>
          <c:order val="2"/>
          <c:tx>
            <c:strRef>
              <c:f>Personalkostenplanung!$D$53</c:f>
              <c:strCache>
                <c:ptCount val="1"/>
                <c:pt idx="0">
                  <c:v>Customer Service</c:v>
                </c:pt>
              </c:strCache>
            </c:strRef>
          </c:tx>
          <c:spPr>
            <a:pattFill prst="ltUpDiag">
              <a:fgClr>
                <a:srgbClr val="006991"/>
              </a:fgClr>
              <a:bgClr>
                <a:schemeClr val="bg1"/>
              </a:bgClr>
            </a:pattFill>
            <a:ln>
              <a:solidFill>
                <a:srgbClr val="006991"/>
              </a:solidFill>
            </a:ln>
            <a:effectLst/>
          </c:spPr>
          <c:invertIfNegative val="0"/>
          <c:cat>
            <c:numRef>
              <c:f>Personalkostenplanung!$F$22:$AC$22</c:f>
              <c:numCache>
                <c:formatCode>mmm\-yy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Personalkostenplanung!$F$53:$AC$53</c:f>
              <c:numCache>
                <c:formatCode>_(#,##0_);\(#,##0\);_("–"_);_(@_)</c:formatCode>
                <c:ptCount val="24"/>
                <c:pt idx="0">
                  <c:v>4235</c:v>
                </c:pt>
                <c:pt idx="1">
                  <c:v>4235</c:v>
                </c:pt>
                <c:pt idx="2">
                  <c:v>4235</c:v>
                </c:pt>
                <c:pt idx="3">
                  <c:v>4235</c:v>
                </c:pt>
                <c:pt idx="4">
                  <c:v>4235</c:v>
                </c:pt>
                <c:pt idx="5">
                  <c:v>4235</c:v>
                </c:pt>
                <c:pt idx="6">
                  <c:v>4446.75</c:v>
                </c:pt>
                <c:pt idx="7">
                  <c:v>4446.75</c:v>
                </c:pt>
                <c:pt idx="8">
                  <c:v>4446.75</c:v>
                </c:pt>
                <c:pt idx="9">
                  <c:v>4446.75</c:v>
                </c:pt>
                <c:pt idx="10">
                  <c:v>4446.75</c:v>
                </c:pt>
                <c:pt idx="11">
                  <c:v>4446.75</c:v>
                </c:pt>
                <c:pt idx="12">
                  <c:v>4446.75</c:v>
                </c:pt>
                <c:pt idx="13">
                  <c:v>4446.75</c:v>
                </c:pt>
                <c:pt idx="14">
                  <c:v>4446.75</c:v>
                </c:pt>
                <c:pt idx="15">
                  <c:v>4446.75</c:v>
                </c:pt>
                <c:pt idx="16">
                  <c:v>4446.75</c:v>
                </c:pt>
                <c:pt idx="17">
                  <c:v>4446.75</c:v>
                </c:pt>
                <c:pt idx="18">
                  <c:v>4446.75</c:v>
                </c:pt>
                <c:pt idx="19">
                  <c:v>4669.0874999999996</c:v>
                </c:pt>
                <c:pt idx="20">
                  <c:v>4669.0874999999996</c:v>
                </c:pt>
                <c:pt idx="21">
                  <c:v>4669.0874999999996</c:v>
                </c:pt>
                <c:pt idx="22">
                  <c:v>4669.0874999999996</c:v>
                </c:pt>
                <c:pt idx="23">
                  <c:v>5135.9962500000001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DF-441F-B8AC-110E4B7775EB}"/>
            </c:ext>
          </c:extLst>
        </c:ser>
        <c:ser>
          <c:idx val="3"/>
          <c:order val="3"/>
          <c:tx>
            <c:strRef>
              <c:f>Personalkostenplanung!$D$54</c:f>
              <c:strCache>
                <c:ptCount val="1"/>
                <c:pt idx="0">
                  <c:v>Finance</c:v>
                </c:pt>
              </c:strCache>
            </c:strRef>
          </c:tx>
          <c:spPr>
            <a:pattFill prst="pct10">
              <a:fgClr>
                <a:srgbClr val="006991"/>
              </a:fgClr>
              <a:bgClr>
                <a:schemeClr val="bg1"/>
              </a:bgClr>
            </a:pattFill>
            <a:ln>
              <a:solidFill>
                <a:srgbClr val="006991"/>
              </a:solidFill>
            </a:ln>
            <a:effectLst/>
          </c:spPr>
          <c:invertIfNegative val="0"/>
          <c:cat>
            <c:numRef>
              <c:f>Personalkostenplanung!$F$22:$AC$22</c:f>
              <c:numCache>
                <c:formatCode>mmm\-yy</c:formatCode>
                <c:ptCount val="24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  <c:pt idx="12">
                  <c:v>46023</c:v>
                </c:pt>
                <c:pt idx="13">
                  <c:v>46054</c:v>
                </c:pt>
                <c:pt idx="14">
                  <c:v>46082</c:v>
                </c:pt>
                <c:pt idx="15">
                  <c:v>46113</c:v>
                </c:pt>
                <c:pt idx="16">
                  <c:v>46143</c:v>
                </c:pt>
                <c:pt idx="17">
                  <c:v>46174</c:v>
                </c:pt>
                <c:pt idx="18">
                  <c:v>46204</c:v>
                </c:pt>
                <c:pt idx="19">
                  <c:v>46235</c:v>
                </c:pt>
                <c:pt idx="20">
                  <c:v>46266</c:v>
                </c:pt>
                <c:pt idx="21">
                  <c:v>46296</c:v>
                </c:pt>
                <c:pt idx="22">
                  <c:v>46327</c:v>
                </c:pt>
                <c:pt idx="23">
                  <c:v>46357</c:v>
                </c:pt>
              </c:numCache>
            </c:numRef>
          </c:cat>
          <c:val>
            <c:numRef>
              <c:f>Personalkostenplanung!$F$54:$AC$54</c:f>
              <c:numCache>
                <c:formatCode>_(#,##0_);\(#,##0\);_("–"_);_(@_)</c:formatCode>
                <c:ptCount val="24"/>
                <c:pt idx="0">
                  <c:v>3630</c:v>
                </c:pt>
                <c:pt idx="1">
                  <c:v>3630</c:v>
                </c:pt>
                <c:pt idx="2">
                  <c:v>3630</c:v>
                </c:pt>
                <c:pt idx="3">
                  <c:v>3630</c:v>
                </c:pt>
                <c:pt idx="4">
                  <c:v>3811.5</c:v>
                </c:pt>
                <c:pt idx="5">
                  <c:v>3811.5</c:v>
                </c:pt>
                <c:pt idx="6">
                  <c:v>3811.5</c:v>
                </c:pt>
                <c:pt idx="7">
                  <c:v>3811.5</c:v>
                </c:pt>
                <c:pt idx="8">
                  <c:v>9256.5</c:v>
                </c:pt>
                <c:pt idx="9">
                  <c:v>9256.5</c:v>
                </c:pt>
                <c:pt idx="10">
                  <c:v>9256.5</c:v>
                </c:pt>
                <c:pt idx="11">
                  <c:v>9637.65</c:v>
                </c:pt>
                <c:pt idx="12">
                  <c:v>9256.5</c:v>
                </c:pt>
                <c:pt idx="13">
                  <c:v>9256.5</c:v>
                </c:pt>
                <c:pt idx="14">
                  <c:v>9256.5</c:v>
                </c:pt>
                <c:pt idx="15">
                  <c:v>9447.0749999999989</c:v>
                </c:pt>
                <c:pt idx="16">
                  <c:v>9447.0749999999989</c:v>
                </c:pt>
                <c:pt idx="17">
                  <c:v>9447.0749999999989</c:v>
                </c:pt>
                <c:pt idx="18">
                  <c:v>9447.0749999999989</c:v>
                </c:pt>
                <c:pt idx="19">
                  <c:v>9447.0749999999989</c:v>
                </c:pt>
                <c:pt idx="20">
                  <c:v>9447.0749999999989</c:v>
                </c:pt>
                <c:pt idx="21">
                  <c:v>9447.0749999999989</c:v>
                </c:pt>
                <c:pt idx="22">
                  <c:v>9447.0749999999989</c:v>
                </c:pt>
                <c:pt idx="23">
                  <c:v>9847.2824999999993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DF-441F-B8AC-110E4B7775EB}"/>
            </c:ext>
          </c:extLst>
        </c:ser>
        <c:ser>
          <c:idx val="4"/>
          <c:order val="4"/>
          <c:tx>
            <c:strRef>
              <c:f>Personalkostenplanung!$B$49</c:f>
              <c:strCache>
                <c:ptCount val="1"/>
                <c:pt idx="0">
                  <c:v>Gesamte Personalkosten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Personalkostenplanung!$F$49:$AC$49</c:f>
              <c:numCache>
                <c:formatCode>_(#,##0_);\(#,##0\);_("–"_);_(@_)</c:formatCode>
                <c:ptCount val="24"/>
                <c:pt idx="0">
                  <c:v>24200</c:v>
                </c:pt>
                <c:pt idx="1">
                  <c:v>24200</c:v>
                </c:pt>
                <c:pt idx="2">
                  <c:v>24200</c:v>
                </c:pt>
                <c:pt idx="3">
                  <c:v>24200</c:v>
                </c:pt>
                <c:pt idx="4">
                  <c:v>24381.5</c:v>
                </c:pt>
                <c:pt idx="5">
                  <c:v>24381.5</c:v>
                </c:pt>
                <c:pt idx="6">
                  <c:v>24895.75</c:v>
                </c:pt>
                <c:pt idx="7">
                  <c:v>24895.75</c:v>
                </c:pt>
                <c:pt idx="8">
                  <c:v>30340.75</c:v>
                </c:pt>
                <c:pt idx="9">
                  <c:v>30582.75</c:v>
                </c:pt>
                <c:pt idx="10">
                  <c:v>30582.75</c:v>
                </c:pt>
                <c:pt idx="11">
                  <c:v>32651.85</c:v>
                </c:pt>
                <c:pt idx="12">
                  <c:v>30885.25</c:v>
                </c:pt>
                <c:pt idx="13">
                  <c:v>30885.25</c:v>
                </c:pt>
                <c:pt idx="14">
                  <c:v>30885.25</c:v>
                </c:pt>
                <c:pt idx="15">
                  <c:v>31075.825000000001</c:v>
                </c:pt>
                <c:pt idx="16">
                  <c:v>31075.825000000001</c:v>
                </c:pt>
                <c:pt idx="17">
                  <c:v>31329.924999999999</c:v>
                </c:pt>
                <c:pt idx="18">
                  <c:v>36774.925000000003</c:v>
                </c:pt>
                <c:pt idx="19">
                  <c:v>36997.262499999997</c:v>
                </c:pt>
                <c:pt idx="20">
                  <c:v>36997.262499999997</c:v>
                </c:pt>
                <c:pt idx="21">
                  <c:v>36997.262499999997</c:v>
                </c:pt>
                <c:pt idx="22">
                  <c:v>36997.262499999997</c:v>
                </c:pt>
                <c:pt idx="23">
                  <c:v>39607.988749999997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DF-441F-B8AC-110E4B777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910330448"/>
        <c:axId val="1910332848"/>
      </c:barChart>
      <c:dateAx>
        <c:axId val="1910330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0332848"/>
        <c:crosses val="autoZero"/>
        <c:auto val="1"/>
        <c:lblOffset val="100"/>
        <c:baseTimeUnit val="months"/>
      </c:dateAx>
      <c:valAx>
        <c:axId val="1910332848"/>
        <c:scaling>
          <c:orientation val="minMax"/>
          <c:max val="50000"/>
          <c:min val="5000"/>
        </c:scaling>
        <c:delete val="0"/>
        <c:axPos val="l"/>
        <c:numFmt formatCode="_(#,##0_);\(#,##0\);_(&quot;–&quot;_);_(@_)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033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Zusammensetzung</a:t>
            </a:r>
            <a:r>
              <a:rPr lang="en-US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Personalkosten 2026E</a:t>
            </a:r>
            <a:endParaRPr lang="en-US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212340238145491"/>
          <c:y val="0.17787438716386864"/>
          <c:w val="0.42899700278710867"/>
          <c:h val="0.77023882038330116"/>
        </c:manualLayout>
      </c:layout>
      <c:pieChart>
        <c:varyColors val="1"/>
        <c:ser>
          <c:idx val="3"/>
          <c:order val="0"/>
          <c:tx>
            <c:strRef>
              <c:f>Personalkostenplanung!$D$51:$D$54</c:f>
              <c:strCache>
                <c:ptCount val="4"/>
                <c:pt idx="0">
                  <c:v>Sales</c:v>
                </c:pt>
                <c:pt idx="1">
                  <c:v>Marketing</c:v>
                </c:pt>
                <c:pt idx="2">
                  <c:v>Customer Service</c:v>
                </c:pt>
                <c:pt idx="3">
                  <c:v>Finance</c:v>
                </c:pt>
              </c:strCache>
            </c:strRef>
          </c:tx>
          <c:spPr>
            <a:solidFill>
              <a:srgbClr val="006991"/>
            </a:solidFill>
            <a:ln>
              <a:solidFill>
                <a:srgbClr val="006991"/>
              </a:solidFill>
            </a:ln>
          </c:spPr>
          <c:dPt>
            <c:idx val="0"/>
            <c:bubble3D val="0"/>
            <c:explosion val="12"/>
            <c:spPr>
              <a:solidFill>
                <a:srgbClr val="006991"/>
              </a:solidFill>
              <a:ln w="19050">
                <a:solidFill>
                  <a:srgbClr val="00699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F0-45A7-AB60-538D12DC425D}"/>
              </c:ext>
            </c:extLst>
          </c:dPt>
          <c:dPt>
            <c:idx val="1"/>
            <c:bubble3D val="0"/>
            <c:spPr>
              <a:pattFill prst="pct70">
                <a:fgClr>
                  <a:srgbClr val="006991"/>
                </a:fgClr>
                <a:bgClr>
                  <a:schemeClr val="bg1"/>
                </a:bgClr>
              </a:pattFill>
              <a:ln w="19050">
                <a:solidFill>
                  <a:srgbClr val="00699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F0-45A7-AB60-538D12DC425D}"/>
              </c:ext>
            </c:extLst>
          </c:dPt>
          <c:dPt>
            <c:idx val="2"/>
            <c:bubble3D val="0"/>
            <c:spPr>
              <a:pattFill prst="ltUpDiag">
                <a:fgClr>
                  <a:srgbClr val="006991"/>
                </a:fgClr>
                <a:bgClr>
                  <a:schemeClr val="bg1"/>
                </a:bgClr>
              </a:pattFill>
              <a:ln w="19050">
                <a:solidFill>
                  <a:srgbClr val="00699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F0-45A7-AB60-538D12DC425D}"/>
              </c:ext>
            </c:extLst>
          </c:dPt>
          <c:dPt>
            <c:idx val="3"/>
            <c:bubble3D val="0"/>
            <c:spPr>
              <a:pattFill prst="pct10">
                <a:fgClr>
                  <a:srgbClr val="006991"/>
                </a:fgClr>
                <a:bgClr>
                  <a:schemeClr val="bg1"/>
                </a:bgClr>
              </a:pattFill>
              <a:ln w="19050">
                <a:solidFill>
                  <a:srgbClr val="00699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2F0-45A7-AB60-538D12DC425D}"/>
              </c:ext>
            </c:extLst>
          </c:dPt>
          <c:dLbls>
            <c:dLbl>
              <c:idx val="0"/>
              <c:layout>
                <c:manualLayout>
                  <c:x val="-3.3330275019372038E-2"/>
                  <c:y val="1.2582454315852072E-2"/>
                </c:manualLayout>
              </c:layout>
              <c:tx>
                <c:rich>
                  <a:bodyPr/>
                  <a:lstStyle/>
                  <a:p>
                    <a:fld id="{E4FF0667-F3D0-490C-B68E-FDE5D118A2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2F0-45A7-AB60-538D12DC425D}"/>
                </c:ext>
              </c:extLst>
            </c:dLbl>
            <c:dLbl>
              <c:idx val="1"/>
              <c:layout>
                <c:manualLayout>
                  <c:x val="1.188869015282245E-2"/>
                  <c:y val="-5.62992125984252E-2"/>
                </c:manualLayout>
              </c:layout>
              <c:tx>
                <c:rich>
                  <a:bodyPr/>
                  <a:lstStyle/>
                  <a:p>
                    <a:fld id="{06155D34-3DAD-4E33-A2DD-16255CBCD2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2F0-45A7-AB60-538D12DC425D}"/>
                </c:ext>
              </c:extLst>
            </c:dLbl>
            <c:dLbl>
              <c:idx val="2"/>
              <c:layout>
                <c:manualLayout>
                  <c:x val="3.5544683434182704E-2"/>
                  <c:y val="-2.4821720398157776E-2"/>
                </c:manualLayout>
              </c:layout>
              <c:tx>
                <c:rich>
                  <a:bodyPr/>
                  <a:lstStyle/>
                  <a:p>
                    <a:fld id="{1AD983BB-8591-4EBB-9052-91B56B668A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2F0-45A7-AB60-538D12DC425D}"/>
                </c:ext>
              </c:extLst>
            </c:dLbl>
            <c:dLbl>
              <c:idx val="3"/>
              <c:layout>
                <c:manualLayout>
                  <c:x val="6.9107462044791321E-3"/>
                  <c:y val="0.1168347942356262"/>
                </c:manualLayout>
              </c:layout>
              <c:tx>
                <c:rich>
                  <a:bodyPr/>
                  <a:lstStyle/>
                  <a:p>
                    <a:fld id="{4D648105-6871-43FD-B693-4C50FB999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2F0-45A7-AB60-538D12DC425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val>
            <c:numRef>
              <c:f>Personalkostenplanung!$AE$51:$AE$54</c:f>
              <c:numCache>
                <c:formatCode>_(#,##0_);\(#,##0\);_("–"_);_(@_)</c:formatCode>
                <c:ptCount val="4"/>
                <c:pt idx="0">
                  <c:v>146410</c:v>
                </c:pt>
                <c:pt idx="1">
                  <c:v>95966.31</c:v>
                </c:pt>
                <c:pt idx="2">
                  <c:v>54939.596250000002</c:v>
                </c:pt>
                <c:pt idx="3">
                  <c:v>113193.38249999998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Personalkostenplanung!$D$51:$D$54</c15:f>
                <c15:dlblRangeCache>
                  <c:ptCount val="4"/>
                  <c:pt idx="0">
                    <c:v>Sales</c:v>
                  </c:pt>
                  <c:pt idx="1">
                    <c:v>Marketing</c:v>
                  </c:pt>
                  <c:pt idx="2">
                    <c:v>Customer Service</c:v>
                  </c:pt>
                  <c:pt idx="3">
                    <c:v>Finance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02F0-45A7-AB60-538D12DC4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13805</xdr:colOff>
      <xdr:row>4</xdr:row>
      <xdr:rowOff>64053</xdr:rowOff>
    </xdr:from>
    <xdr:to>
      <xdr:col>29</xdr:col>
      <xdr:colOff>0</xdr:colOff>
      <xdr:row>20</xdr:row>
      <xdr:rowOff>33130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D81C09-6237-9813-2643-ED5DCE9E8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17009</xdr:colOff>
      <xdr:row>4</xdr:row>
      <xdr:rowOff>92528</xdr:rowOff>
    </xdr:from>
    <xdr:to>
      <xdr:col>5</xdr:col>
      <xdr:colOff>17009</xdr:colOff>
      <xdr:row>20</xdr:row>
      <xdr:rowOff>22678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34F7CD-15D2-926D-02A6-3DFA248F5B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2390B-A94A-4164-8AED-A998B76090F1}">
  <sheetPr>
    <outlinePr summaryBelow="0" summaryRight="0"/>
    <pageSetUpPr fitToPage="1"/>
  </sheetPr>
  <dimension ref="A1:AE60"/>
  <sheetViews>
    <sheetView showGridLines="0" tabSelected="1" zoomScaleNormal="100" workbookViewId="0"/>
  </sheetViews>
  <sheetFormatPr defaultColWidth="0" defaultRowHeight="15.75" zeroHeight="1" x14ac:dyDescent="0.25"/>
  <cols>
    <col min="1" max="1" width="2.42578125" style="9" customWidth="1"/>
    <col min="2" max="3" width="18.42578125" style="9" customWidth="1"/>
    <col min="4" max="4" width="15" style="9" customWidth="1"/>
    <col min="5" max="5" width="28" style="9" customWidth="1"/>
    <col min="6" max="29" width="7.7109375" style="9" bestFit="1" customWidth="1"/>
    <col min="30" max="30" width="2.42578125" style="9" customWidth="1"/>
    <col min="31" max="31" width="0" style="11" hidden="1" customWidth="1"/>
    <col min="32" max="16384" width="9.7109375" style="11" hidden="1"/>
  </cols>
  <sheetData>
    <row r="1" spans="1:30" ht="16.5" thickBot="1" x14ac:dyDescent="0.3">
      <c r="A1" s="20"/>
      <c r="B1" s="1" t="s">
        <v>0</v>
      </c>
      <c r="C1" s="1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20"/>
    </row>
    <row r="2" spans="1:30" ht="18.75" x14ac:dyDescent="0.25">
      <c r="A2" s="20"/>
      <c r="B2" s="21" t="s">
        <v>5</v>
      </c>
      <c r="C2" s="2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20"/>
    </row>
    <row r="3" spans="1:30" ht="13.35" customHeight="1" x14ac:dyDescent="0.25">
      <c r="A3" s="20"/>
      <c r="B3" s="6"/>
      <c r="C3" s="6"/>
      <c r="D3" s="6"/>
      <c r="E3" s="19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0"/>
    </row>
    <row r="4" spans="1:30" ht="13.35" customHeight="1" x14ac:dyDescent="0.25">
      <c r="B4" s="7" t="s">
        <v>4</v>
      </c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0" ht="13.35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0" ht="13.3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0" ht="13.3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ht="13.35" customHeight="1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30" ht="13.3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0" ht="13.35" customHeight="1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30" ht="13.35" customHeight="1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ht="13.35" customHeigh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ht="13.35" customHeight="1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0" ht="13.35" customHeight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0" ht="13.35" customHeight="1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0" ht="13.35" customHeight="1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3.35" customHeight="1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ht="13.35" customHeight="1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13.3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13.35" customHeight="1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ht="13.35" customHeigh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2:29" x14ac:dyDescent="0.25">
      <c r="B22" s="11"/>
      <c r="C22" s="11"/>
      <c r="D22" s="11"/>
      <c r="E22" s="11"/>
      <c r="F22" s="2">
        <v>45658</v>
      </c>
      <c r="G22" s="2">
        <f>EDATE(F22,1)</f>
        <v>45689</v>
      </c>
      <c r="H22" s="2">
        <f>EDATE(G22,1)</f>
        <v>45717</v>
      </c>
      <c r="I22" s="2">
        <f>EDATE(H22,1)</f>
        <v>45748</v>
      </c>
      <c r="J22" s="2">
        <f>EDATE(I22,1)</f>
        <v>45778</v>
      </c>
      <c r="K22" s="2">
        <f>EDATE(J22,1)</f>
        <v>45809</v>
      </c>
      <c r="L22" s="2">
        <f t="shared" ref="L22:Q22" si="0">EDATE(K22,1)</f>
        <v>45839</v>
      </c>
      <c r="M22" s="2">
        <f t="shared" si="0"/>
        <v>45870</v>
      </c>
      <c r="N22" s="2">
        <f t="shared" si="0"/>
        <v>45901</v>
      </c>
      <c r="O22" s="2">
        <f t="shared" si="0"/>
        <v>45931</v>
      </c>
      <c r="P22" s="2">
        <f t="shared" si="0"/>
        <v>45962</v>
      </c>
      <c r="Q22" s="2">
        <f t="shared" si="0"/>
        <v>45992</v>
      </c>
      <c r="R22" s="2">
        <f t="shared" ref="R22:AC22" si="1">EDATE(Q22,1)</f>
        <v>46023</v>
      </c>
      <c r="S22" s="2">
        <f t="shared" si="1"/>
        <v>46054</v>
      </c>
      <c r="T22" s="2">
        <f t="shared" si="1"/>
        <v>46082</v>
      </c>
      <c r="U22" s="2">
        <f t="shared" si="1"/>
        <v>46113</v>
      </c>
      <c r="V22" s="2">
        <f t="shared" si="1"/>
        <v>46143</v>
      </c>
      <c r="W22" s="2">
        <f t="shared" si="1"/>
        <v>46174</v>
      </c>
      <c r="X22" s="2">
        <f t="shared" si="1"/>
        <v>46204</v>
      </c>
      <c r="Y22" s="2">
        <f t="shared" si="1"/>
        <v>46235</v>
      </c>
      <c r="Z22" s="2">
        <f t="shared" si="1"/>
        <v>46266</v>
      </c>
      <c r="AA22" s="2">
        <f t="shared" si="1"/>
        <v>46296</v>
      </c>
      <c r="AB22" s="2">
        <f t="shared" si="1"/>
        <v>46327</v>
      </c>
      <c r="AC22" s="2">
        <f t="shared" si="1"/>
        <v>46357</v>
      </c>
    </row>
    <row r="23" spans="2:29" x14ac:dyDescent="0.25">
      <c r="B23" s="10" t="s">
        <v>3</v>
      </c>
      <c r="C23" s="10" t="s">
        <v>13</v>
      </c>
      <c r="D23" s="10" t="s">
        <v>1</v>
      </c>
      <c r="E23" s="10" t="s">
        <v>2</v>
      </c>
      <c r="F23" s="15"/>
      <c r="G23" s="15"/>
      <c r="H23" s="15"/>
      <c r="I23" s="15"/>
      <c r="J23" s="1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pans="2:29" x14ac:dyDescent="0.25">
      <c r="B24" s="13" t="s">
        <v>16</v>
      </c>
      <c r="C24" s="26" t="s">
        <v>15</v>
      </c>
      <c r="D24" s="13" t="s">
        <v>9</v>
      </c>
      <c r="E24" s="13"/>
      <c r="F24" s="14">
        <v>5000</v>
      </c>
      <c r="G24" s="18">
        <f t="shared" ref="G24:G42" si="2">+F24</f>
        <v>5000</v>
      </c>
      <c r="H24" s="18">
        <f t="shared" ref="H24:H42" si="3">+G24</f>
        <v>5000</v>
      </c>
      <c r="I24" s="18">
        <f t="shared" ref="I24:I42" si="4">+H24</f>
        <v>5000</v>
      </c>
      <c r="J24" s="18">
        <f t="shared" ref="J24:K42" si="5">+I24</f>
        <v>5000</v>
      </c>
      <c r="K24" s="18">
        <f t="shared" si="5"/>
        <v>5000</v>
      </c>
      <c r="L24" s="14">
        <v>5250</v>
      </c>
      <c r="M24" s="18">
        <f t="shared" ref="M24:M42" si="6">+L24</f>
        <v>5250</v>
      </c>
      <c r="N24" s="18">
        <f t="shared" ref="N24:O42" si="7">+M24</f>
        <v>5250</v>
      </c>
      <c r="O24" s="18">
        <f t="shared" si="7"/>
        <v>5250</v>
      </c>
      <c r="P24" s="18">
        <f t="shared" ref="P24:P42" si="8">+O24</f>
        <v>5250</v>
      </c>
      <c r="Q24" s="14">
        <v>5775.0000000000009</v>
      </c>
      <c r="R24" s="14">
        <v>5500</v>
      </c>
      <c r="S24" s="18">
        <f t="shared" ref="S24:S46" si="9">+R24</f>
        <v>5500</v>
      </c>
      <c r="T24" s="18">
        <f t="shared" ref="T24:T46" si="10">+S24</f>
        <v>5500</v>
      </c>
      <c r="U24" s="18">
        <f t="shared" ref="U24:U46" si="11">+T24</f>
        <v>5500</v>
      </c>
      <c r="V24" s="18">
        <f t="shared" ref="V24:V46" si="12">+U24</f>
        <v>5500</v>
      </c>
      <c r="W24" s="18">
        <f t="shared" ref="W24:W46" si="13">+V24</f>
        <v>5500</v>
      </c>
      <c r="X24" s="18">
        <f t="shared" ref="X24:Y46" si="14">+W24</f>
        <v>5500</v>
      </c>
      <c r="Y24" s="18">
        <f t="shared" si="14"/>
        <v>5500</v>
      </c>
      <c r="Z24" s="18">
        <f t="shared" ref="Z24:Z46" si="15">+Y24</f>
        <v>5500</v>
      </c>
      <c r="AA24" s="18">
        <f t="shared" ref="Z24:AA46" si="16">+Z24</f>
        <v>5500</v>
      </c>
      <c r="AB24" s="18">
        <f t="shared" ref="AB24:AB46" si="17">+AA24</f>
        <v>5500</v>
      </c>
      <c r="AC24" s="14">
        <v>6050.0000000000009</v>
      </c>
    </row>
    <row r="25" spans="2:29" x14ac:dyDescent="0.25">
      <c r="B25" s="13" t="s">
        <v>17</v>
      </c>
      <c r="C25" s="26" t="s">
        <v>14</v>
      </c>
      <c r="D25" s="13" t="s">
        <v>9</v>
      </c>
      <c r="E25" s="13"/>
      <c r="F25" s="14">
        <v>4500</v>
      </c>
      <c r="G25" s="18">
        <f t="shared" si="2"/>
        <v>4500</v>
      </c>
      <c r="H25" s="18">
        <f t="shared" si="3"/>
        <v>4500</v>
      </c>
      <c r="I25" s="18">
        <f t="shared" si="4"/>
        <v>4500</v>
      </c>
      <c r="J25" s="18">
        <f t="shared" si="5"/>
        <v>4500</v>
      </c>
      <c r="K25" s="18">
        <f t="shared" ref="K25:K42" si="18">+J25</f>
        <v>4500</v>
      </c>
      <c r="L25" s="18">
        <f t="shared" ref="L25:L42" si="19">+K25</f>
        <v>4500</v>
      </c>
      <c r="M25" s="18">
        <f t="shared" si="6"/>
        <v>4500</v>
      </c>
      <c r="N25" s="18">
        <f t="shared" si="7"/>
        <v>4500</v>
      </c>
      <c r="O25" s="18">
        <f t="shared" ref="O25:O42" si="20">+N25</f>
        <v>4500</v>
      </c>
      <c r="P25" s="18">
        <f t="shared" si="8"/>
        <v>4500</v>
      </c>
      <c r="Q25" s="14">
        <v>4950</v>
      </c>
      <c r="R25" s="14">
        <v>4500</v>
      </c>
      <c r="S25" s="18">
        <f t="shared" si="9"/>
        <v>4500</v>
      </c>
      <c r="T25" s="18">
        <f t="shared" si="10"/>
        <v>4500</v>
      </c>
      <c r="U25" s="18">
        <f t="shared" si="11"/>
        <v>4500</v>
      </c>
      <c r="V25" s="18">
        <f t="shared" si="12"/>
        <v>4500</v>
      </c>
      <c r="W25" s="18">
        <f t="shared" si="13"/>
        <v>4500</v>
      </c>
      <c r="X25" s="18">
        <f t="shared" si="14"/>
        <v>4500</v>
      </c>
      <c r="Y25" s="18">
        <f t="shared" ref="Y25:Y46" si="21">+X25</f>
        <v>4500</v>
      </c>
      <c r="Z25" s="18">
        <f t="shared" si="15"/>
        <v>4500</v>
      </c>
      <c r="AA25" s="18">
        <f t="shared" si="16"/>
        <v>4500</v>
      </c>
      <c r="AB25" s="18">
        <f t="shared" si="17"/>
        <v>4500</v>
      </c>
      <c r="AC25" s="14">
        <v>4950</v>
      </c>
    </row>
    <row r="26" spans="2:29" x14ac:dyDescent="0.25">
      <c r="B26" s="13" t="s">
        <v>18</v>
      </c>
      <c r="C26" s="26" t="s">
        <v>22</v>
      </c>
      <c r="D26" s="13" t="s">
        <v>10</v>
      </c>
      <c r="E26" s="13"/>
      <c r="F26" s="14">
        <v>4000</v>
      </c>
      <c r="G26" s="18">
        <f t="shared" si="2"/>
        <v>4000</v>
      </c>
      <c r="H26" s="18">
        <f t="shared" si="3"/>
        <v>4000</v>
      </c>
      <c r="I26" s="18">
        <f t="shared" si="4"/>
        <v>4000</v>
      </c>
      <c r="J26" s="18">
        <f t="shared" si="5"/>
        <v>4000</v>
      </c>
      <c r="K26" s="18">
        <f t="shared" si="18"/>
        <v>4000</v>
      </c>
      <c r="L26" s="18">
        <f t="shared" si="19"/>
        <v>4000</v>
      </c>
      <c r="M26" s="18">
        <f t="shared" si="6"/>
        <v>4000</v>
      </c>
      <c r="N26" s="18">
        <f t="shared" si="7"/>
        <v>4000</v>
      </c>
      <c r="O26" s="14">
        <f>+N26*1.05</f>
        <v>4200</v>
      </c>
      <c r="P26" s="18">
        <f t="shared" si="8"/>
        <v>4200</v>
      </c>
      <c r="Q26" s="18">
        <f>+P26*1.1</f>
        <v>4620</v>
      </c>
      <c r="R26" s="18">
        <f>+P26</f>
        <v>4200</v>
      </c>
      <c r="S26" s="18">
        <f t="shared" si="9"/>
        <v>4200</v>
      </c>
      <c r="T26" s="18">
        <f t="shared" si="10"/>
        <v>4200</v>
      </c>
      <c r="U26" s="18">
        <f t="shared" si="11"/>
        <v>4200</v>
      </c>
      <c r="V26" s="18">
        <f t="shared" si="12"/>
        <v>4200</v>
      </c>
      <c r="W26" s="14">
        <f>+V26*1.05</f>
        <v>4410</v>
      </c>
      <c r="X26" s="18">
        <f t="shared" si="14"/>
        <v>4410</v>
      </c>
      <c r="Y26" s="18">
        <f t="shared" si="21"/>
        <v>4410</v>
      </c>
      <c r="Z26" s="18">
        <f t="shared" si="15"/>
        <v>4410</v>
      </c>
      <c r="AA26" s="18">
        <f t="shared" si="16"/>
        <v>4410</v>
      </c>
      <c r="AB26" s="18">
        <f t="shared" si="17"/>
        <v>4410</v>
      </c>
      <c r="AC26" s="14">
        <v>4851</v>
      </c>
    </row>
    <row r="27" spans="2:29" x14ac:dyDescent="0.25">
      <c r="B27" s="12" t="s">
        <v>27</v>
      </c>
      <c r="C27" s="26" t="s">
        <v>26</v>
      </c>
      <c r="D27" s="12" t="s">
        <v>11</v>
      </c>
      <c r="E27" s="12"/>
      <c r="F27" s="14">
        <v>3500</v>
      </c>
      <c r="G27" s="18">
        <f t="shared" si="2"/>
        <v>3500</v>
      </c>
      <c r="H27" s="18">
        <f t="shared" si="3"/>
        <v>3500</v>
      </c>
      <c r="I27" s="18">
        <f t="shared" si="4"/>
        <v>3500</v>
      </c>
      <c r="J27" s="18">
        <f t="shared" si="5"/>
        <v>3500</v>
      </c>
      <c r="K27" s="18">
        <f t="shared" si="18"/>
        <v>3500</v>
      </c>
      <c r="L27" s="14">
        <f>+K27*1.05</f>
        <v>3675</v>
      </c>
      <c r="M27" s="18">
        <f t="shared" si="6"/>
        <v>3675</v>
      </c>
      <c r="N27" s="18">
        <f t="shared" si="7"/>
        <v>3675</v>
      </c>
      <c r="O27" s="18">
        <f t="shared" si="20"/>
        <v>3675</v>
      </c>
      <c r="P27" s="18">
        <f t="shared" si="8"/>
        <v>3675</v>
      </c>
      <c r="Q27" s="18">
        <f t="shared" ref="Q27:Q42" si="22">+P27</f>
        <v>3675</v>
      </c>
      <c r="R27" s="18">
        <f>+P27</f>
        <v>3675</v>
      </c>
      <c r="S27" s="18">
        <f t="shared" si="9"/>
        <v>3675</v>
      </c>
      <c r="T27" s="18">
        <f t="shared" si="10"/>
        <v>3675</v>
      </c>
      <c r="U27" s="18">
        <f t="shared" si="11"/>
        <v>3675</v>
      </c>
      <c r="V27" s="18">
        <f t="shared" si="12"/>
        <v>3675</v>
      </c>
      <c r="W27" s="18">
        <f t="shared" si="13"/>
        <v>3675</v>
      </c>
      <c r="X27" s="18">
        <f t="shared" si="14"/>
        <v>3675</v>
      </c>
      <c r="Y27" s="14">
        <f>+X27*1.05</f>
        <v>3858.75</v>
      </c>
      <c r="Z27" s="18">
        <f t="shared" si="16"/>
        <v>3858.75</v>
      </c>
      <c r="AA27" s="18">
        <f t="shared" si="16"/>
        <v>3858.75</v>
      </c>
      <c r="AB27" s="18">
        <f t="shared" si="17"/>
        <v>3858.75</v>
      </c>
      <c r="AC27" s="14">
        <v>4244.625</v>
      </c>
    </row>
    <row r="28" spans="2:29" x14ac:dyDescent="0.25">
      <c r="B28" s="13" t="s">
        <v>19</v>
      </c>
      <c r="C28" s="26" t="s">
        <v>23</v>
      </c>
      <c r="D28" s="12" t="s">
        <v>12</v>
      </c>
      <c r="E28" s="13"/>
      <c r="F28" s="14">
        <v>3000</v>
      </c>
      <c r="G28" s="18">
        <f t="shared" si="2"/>
        <v>3000</v>
      </c>
      <c r="H28" s="18">
        <f t="shared" si="3"/>
        <v>3000</v>
      </c>
      <c r="I28" s="18">
        <f t="shared" si="4"/>
        <v>3000</v>
      </c>
      <c r="J28" s="14">
        <f>+I28*1.05</f>
        <v>3150</v>
      </c>
      <c r="K28" s="18">
        <f t="shared" si="18"/>
        <v>3150</v>
      </c>
      <c r="L28" s="18">
        <f t="shared" si="19"/>
        <v>3150</v>
      </c>
      <c r="M28" s="18">
        <f t="shared" si="6"/>
        <v>3150</v>
      </c>
      <c r="N28" s="18">
        <f t="shared" si="7"/>
        <v>3150</v>
      </c>
      <c r="O28" s="18">
        <f t="shared" si="20"/>
        <v>3150</v>
      </c>
      <c r="P28" s="18">
        <f t="shared" si="8"/>
        <v>3150</v>
      </c>
      <c r="Q28" s="14">
        <f>+P28*1.1</f>
        <v>3465.0000000000005</v>
      </c>
      <c r="R28" s="18">
        <f>+P28</f>
        <v>3150</v>
      </c>
      <c r="S28" s="18">
        <f t="shared" si="9"/>
        <v>3150</v>
      </c>
      <c r="T28" s="18">
        <f t="shared" si="10"/>
        <v>3150</v>
      </c>
      <c r="U28" s="14">
        <f>+T28*1.05</f>
        <v>3307.5</v>
      </c>
      <c r="V28" s="18">
        <f t="shared" si="12"/>
        <v>3307.5</v>
      </c>
      <c r="W28" s="18">
        <f t="shared" si="13"/>
        <v>3307.5</v>
      </c>
      <c r="X28" s="18">
        <f t="shared" si="14"/>
        <v>3307.5</v>
      </c>
      <c r="Y28" s="18">
        <f t="shared" si="21"/>
        <v>3307.5</v>
      </c>
      <c r="Z28" s="18">
        <f t="shared" si="15"/>
        <v>3307.5</v>
      </c>
      <c r="AA28" s="18">
        <f t="shared" si="16"/>
        <v>3307.5</v>
      </c>
      <c r="AB28" s="18">
        <f t="shared" si="17"/>
        <v>3307.5</v>
      </c>
      <c r="AC28" s="14">
        <v>3638.2500000000005</v>
      </c>
    </row>
    <row r="29" spans="2:29" x14ac:dyDescent="0.25">
      <c r="B29" s="13" t="s">
        <v>20</v>
      </c>
      <c r="C29" s="26" t="s">
        <v>24</v>
      </c>
      <c r="D29" s="12" t="s">
        <v>12</v>
      </c>
      <c r="E29" s="13"/>
      <c r="F29" s="14">
        <v>0</v>
      </c>
      <c r="G29" s="18">
        <f t="shared" si="2"/>
        <v>0</v>
      </c>
      <c r="H29" s="18">
        <f t="shared" si="3"/>
        <v>0</v>
      </c>
      <c r="I29" s="18">
        <f t="shared" si="4"/>
        <v>0</v>
      </c>
      <c r="J29" s="18">
        <f t="shared" si="5"/>
        <v>0</v>
      </c>
      <c r="K29" s="18">
        <f t="shared" si="18"/>
        <v>0</v>
      </c>
      <c r="L29" s="18">
        <f t="shared" si="19"/>
        <v>0</v>
      </c>
      <c r="M29" s="18">
        <f t="shared" si="6"/>
        <v>0</v>
      </c>
      <c r="N29" s="14">
        <v>4500</v>
      </c>
      <c r="O29" s="18">
        <f t="shared" si="20"/>
        <v>4500</v>
      </c>
      <c r="P29" s="18">
        <f t="shared" si="8"/>
        <v>4500</v>
      </c>
      <c r="Q29" s="18">
        <f t="shared" si="22"/>
        <v>4500</v>
      </c>
      <c r="R29" s="18">
        <f t="shared" ref="R29:R46" si="23">+Q29</f>
        <v>4500</v>
      </c>
      <c r="S29" s="18">
        <f t="shared" si="9"/>
        <v>4500</v>
      </c>
      <c r="T29" s="18">
        <f t="shared" si="10"/>
        <v>4500</v>
      </c>
      <c r="U29" s="18">
        <f t="shared" si="11"/>
        <v>4500</v>
      </c>
      <c r="V29" s="18">
        <f t="shared" si="12"/>
        <v>4500</v>
      </c>
      <c r="W29" s="18">
        <f t="shared" si="13"/>
        <v>4500</v>
      </c>
      <c r="X29" s="18">
        <f t="shared" si="14"/>
        <v>4500</v>
      </c>
      <c r="Y29" s="18">
        <f t="shared" si="21"/>
        <v>4500</v>
      </c>
      <c r="Z29" s="18">
        <f t="shared" si="15"/>
        <v>4500</v>
      </c>
      <c r="AA29" s="18">
        <f t="shared" si="16"/>
        <v>4500</v>
      </c>
      <c r="AB29" s="18">
        <f t="shared" si="17"/>
        <v>4500</v>
      </c>
      <c r="AC29" s="18">
        <f t="shared" ref="AC29:AC46" si="24">+AB29</f>
        <v>4500</v>
      </c>
    </row>
    <row r="30" spans="2:29" x14ac:dyDescent="0.25">
      <c r="B30" s="13" t="s">
        <v>21</v>
      </c>
      <c r="C30" s="26" t="s">
        <v>25</v>
      </c>
      <c r="D30" s="13" t="s">
        <v>10</v>
      </c>
      <c r="E30" s="13"/>
      <c r="F30" s="14">
        <v>0</v>
      </c>
      <c r="G30" s="18">
        <f t="shared" si="2"/>
        <v>0</v>
      </c>
      <c r="H30" s="18">
        <f t="shared" si="3"/>
        <v>0</v>
      </c>
      <c r="I30" s="18">
        <f t="shared" si="4"/>
        <v>0</v>
      </c>
      <c r="J30" s="18">
        <f t="shared" si="5"/>
        <v>0</v>
      </c>
      <c r="K30" s="18">
        <f t="shared" si="18"/>
        <v>0</v>
      </c>
      <c r="L30" s="18">
        <f t="shared" si="19"/>
        <v>0</v>
      </c>
      <c r="M30" s="18">
        <f t="shared" si="6"/>
        <v>0</v>
      </c>
      <c r="N30" s="18">
        <f t="shared" si="7"/>
        <v>0</v>
      </c>
      <c r="O30" s="18">
        <f t="shared" si="20"/>
        <v>0</v>
      </c>
      <c r="P30" s="18">
        <f t="shared" si="8"/>
        <v>0</v>
      </c>
      <c r="Q30" s="18">
        <f t="shared" si="22"/>
        <v>0</v>
      </c>
      <c r="R30" s="18">
        <f t="shared" si="23"/>
        <v>0</v>
      </c>
      <c r="S30" s="18">
        <f t="shared" si="9"/>
        <v>0</v>
      </c>
      <c r="T30" s="18">
        <f t="shared" si="10"/>
        <v>0</v>
      </c>
      <c r="U30" s="18">
        <f t="shared" si="11"/>
        <v>0</v>
      </c>
      <c r="V30" s="18">
        <f t="shared" si="12"/>
        <v>0</v>
      </c>
      <c r="W30" s="18">
        <f t="shared" si="13"/>
        <v>0</v>
      </c>
      <c r="X30" s="14">
        <v>4500</v>
      </c>
      <c r="Y30" s="18">
        <f t="shared" si="21"/>
        <v>4500</v>
      </c>
      <c r="Z30" s="18">
        <f t="shared" si="15"/>
        <v>4500</v>
      </c>
      <c r="AA30" s="18">
        <f t="shared" si="16"/>
        <v>4500</v>
      </c>
      <c r="AB30" s="18">
        <f t="shared" si="17"/>
        <v>4500</v>
      </c>
      <c r="AC30" s="18">
        <f t="shared" si="24"/>
        <v>4500</v>
      </c>
    </row>
    <row r="31" spans="2:29" x14ac:dyDescent="0.25">
      <c r="B31" s="13"/>
      <c r="C31" s="26"/>
      <c r="D31" s="12"/>
      <c r="E31" s="13"/>
      <c r="F31" s="14">
        <v>0</v>
      </c>
      <c r="G31" s="18">
        <f t="shared" si="2"/>
        <v>0</v>
      </c>
      <c r="H31" s="18">
        <f t="shared" si="3"/>
        <v>0</v>
      </c>
      <c r="I31" s="18">
        <f t="shared" si="4"/>
        <v>0</v>
      </c>
      <c r="J31" s="18">
        <f t="shared" si="5"/>
        <v>0</v>
      </c>
      <c r="K31" s="18">
        <f t="shared" si="18"/>
        <v>0</v>
      </c>
      <c r="L31" s="18">
        <f t="shared" si="19"/>
        <v>0</v>
      </c>
      <c r="M31" s="18">
        <f t="shared" si="6"/>
        <v>0</v>
      </c>
      <c r="N31" s="18">
        <f t="shared" si="7"/>
        <v>0</v>
      </c>
      <c r="O31" s="18">
        <f t="shared" si="20"/>
        <v>0</v>
      </c>
      <c r="P31" s="18">
        <f t="shared" si="8"/>
        <v>0</v>
      </c>
      <c r="Q31" s="18">
        <f t="shared" si="22"/>
        <v>0</v>
      </c>
      <c r="R31" s="18">
        <f t="shared" si="23"/>
        <v>0</v>
      </c>
      <c r="S31" s="18">
        <f t="shared" si="9"/>
        <v>0</v>
      </c>
      <c r="T31" s="18">
        <f t="shared" si="10"/>
        <v>0</v>
      </c>
      <c r="U31" s="18">
        <f t="shared" si="11"/>
        <v>0</v>
      </c>
      <c r="V31" s="18">
        <f t="shared" si="12"/>
        <v>0</v>
      </c>
      <c r="W31" s="18">
        <f t="shared" si="13"/>
        <v>0</v>
      </c>
      <c r="X31" s="18">
        <f t="shared" si="14"/>
        <v>0</v>
      </c>
      <c r="Y31" s="18">
        <f t="shared" si="21"/>
        <v>0</v>
      </c>
      <c r="Z31" s="18">
        <f t="shared" si="15"/>
        <v>0</v>
      </c>
      <c r="AA31" s="18">
        <f t="shared" si="16"/>
        <v>0</v>
      </c>
      <c r="AB31" s="18">
        <f t="shared" si="17"/>
        <v>0</v>
      </c>
      <c r="AC31" s="18">
        <f t="shared" si="24"/>
        <v>0</v>
      </c>
    </row>
    <row r="32" spans="2:29" x14ac:dyDescent="0.25">
      <c r="B32" s="13"/>
      <c r="C32" s="26"/>
      <c r="D32" s="12"/>
      <c r="E32" s="13"/>
      <c r="F32" s="14">
        <v>0</v>
      </c>
      <c r="G32" s="18">
        <f t="shared" si="2"/>
        <v>0</v>
      </c>
      <c r="H32" s="18">
        <f t="shared" si="3"/>
        <v>0</v>
      </c>
      <c r="I32" s="18">
        <f t="shared" si="4"/>
        <v>0</v>
      </c>
      <c r="J32" s="18">
        <f t="shared" si="5"/>
        <v>0</v>
      </c>
      <c r="K32" s="18">
        <f t="shared" si="18"/>
        <v>0</v>
      </c>
      <c r="L32" s="18">
        <f t="shared" si="19"/>
        <v>0</v>
      </c>
      <c r="M32" s="18">
        <f t="shared" si="6"/>
        <v>0</v>
      </c>
      <c r="N32" s="18">
        <f t="shared" si="7"/>
        <v>0</v>
      </c>
      <c r="O32" s="18">
        <f t="shared" si="20"/>
        <v>0</v>
      </c>
      <c r="P32" s="18">
        <f t="shared" si="8"/>
        <v>0</v>
      </c>
      <c r="Q32" s="18">
        <f t="shared" si="22"/>
        <v>0</v>
      </c>
      <c r="R32" s="18">
        <f t="shared" si="23"/>
        <v>0</v>
      </c>
      <c r="S32" s="18">
        <f t="shared" si="9"/>
        <v>0</v>
      </c>
      <c r="T32" s="18">
        <f t="shared" si="10"/>
        <v>0</v>
      </c>
      <c r="U32" s="18">
        <f t="shared" si="11"/>
        <v>0</v>
      </c>
      <c r="V32" s="18">
        <f t="shared" si="12"/>
        <v>0</v>
      </c>
      <c r="W32" s="18">
        <f t="shared" si="13"/>
        <v>0</v>
      </c>
      <c r="X32" s="18">
        <f t="shared" si="14"/>
        <v>0</v>
      </c>
      <c r="Y32" s="18">
        <f t="shared" si="21"/>
        <v>0</v>
      </c>
      <c r="Z32" s="18">
        <f t="shared" si="15"/>
        <v>0</v>
      </c>
      <c r="AA32" s="18">
        <f t="shared" si="16"/>
        <v>0</v>
      </c>
      <c r="AB32" s="18">
        <f t="shared" si="17"/>
        <v>0</v>
      </c>
      <c r="AC32" s="18">
        <f t="shared" si="24"/>
        <v>0</v>
      </c>
    </row>
    <row r="33" spans="2:29" x14ac:dyDescent="0.25">
      <c r="B33" s="13"/>
      <c r="C33" s="26"/>
      <c r="D33" s="12"/>
      <c r="E33" s="13"/>
      <c r="F33" s="14">
        <v>0</v>
      </c>
      <c r="G33" s="18">
        <f t="shared" si="2"/>
        <v>0</v>
      </c>
      <c r="H33" s="18">
        <f t="shared" si="3"/>
        <v>0</v>
      </c>
      <c r="I33" s="18">
        <f t="shared" si="4"/>
        <v>0</v>
      </c>
      <c r="J33" s="18">
        <f t="shared" si="5"/>
        <v>0</v>
      </c>
      <c r="K33" s="18">
        <f t="shared" si="18"/>
        <v>0</v>
      </c>
      <c r="L33" s="18">
        <f t="shared" si="19"/>
        <v>0</v>
      </c>
      <c r="M33" s="18">
        <f t="shared" si="6"/>
        <v>0</v>
      </c>
      <c r="N33" s="18">
        <f t="shared" si="7"/>
        <v>0</v>
      </c>
      <c r="O33" s="18">
        <f t="shared" si="20"/>
        <v>0</v>
      </c>
      <c r="P33" s="18">
        <f t="shared" si="8"/>
        <v>0</v>
      </c>
      <c r="Q33" s="18">
        <f t="shared" si="22"/>
        <v>0</v>
      </c>
      <c r="R33" s="18">
        <f t="shared" si="23"/>
        <v>0</v>
      </c>
      <c r="S33" s="18">
        <f t="shared" si="9"/>
        <v>0</v>
      </c>
      <c r="T33" s="18">
        <f t="shared" si="10"/>
        <v>0</v>
      </c>
      <c r="U33" s="18">
        <f t="shared" si="11"/>
        <v>0</v>
      </c>
      <c r="V33" s="18">
        <f t="shared" si="12"/>
        <v>0</v>
      </c>
      <c r="W33" s="18">
        <f t="shared" si="13"/>
        <v>0</v>
      </c>
      <c r="X33" s="18">
        <f t="shared" si="14"/>
        <v>0</v>
      </c>
      <c r="Y33" s="18">
        <f t="shared" si="21"/>
        <v>0</v>
      </c>
      <c r="Z33" s="18">
        <f t="shared" si="15"/>
        <v>0</v>
      </c>
      <c r="AA33" s="18">
        <f t="shared" si="16"/>
        <v>0</v>
      </c>
      <c r="AB33" s="18">
        <f t="shared" si="17"/>
        <v>0</v>
      </c>
      <c r="AC33" s="18">
        <f t="shared" si="24"/>
        <v>0</v>
      </c>
    </row>
    <row r="34" spans="2:29" x14ac:dyDescent="0.25">
      <c r="B34" s="13"/>
      <c r="C34" s="26"/>
      <c r="D34" s="12"/>
      <c r="E34" s="13"/>
      <c r="F34" s="14">
        <v>0</v>
      </c>
      <c r="G34" s="18">
        <f t="shared" si="2"/>
        <v>0</v>
      </c>
      <c r="H34" s="18">
        <f t="shared" si="3"/>
        <v>0</v>
      </c>
      <c r="I34" s="18">
        <f t="shared" si="4"/>
        <v>0</v>
      </c>
      <c r="J34" s="18">
        <f t="shared" si="5"/>
        <v>0</v>
      </c>
      <c r="K34" s="18">
        <f t="shared" si="18"/>
        <v>0</v>
      </c>
      <c r="L34" s="18">
        <f t="shared" si="19"/>
        <v>0</v>
      </c>
      <c r="M34" s="18">
        <f t="shared" si="6"/>
        <v>0</v>
      </c>
      <c r="N34" s="18">
        <f t="shared" si="7"/>
        <v>0</v>
      </c>
      <c r="O34" s="18">
        <f t="shared" si="20"/>
        <v>0</v>
      </c>
      <c r="P34" s="18">
        <f t="shared" si="8"/>
        <v>0</v>
      </c>
      <c r="Q34" s="18">
        <f t="shared" si="22"/>
        <v>0</v>
      </c>
      <c r="R34" s="18">
        <f t="shared" si="23"/>
        <v>0</v>
      </c>
      <c r="S34" s="18">
        <f t="shared" si="9"/>
        <v>0</v>
      </c>
      <c r="T34" s="18">
        <f t="shared" si="10"/>
        <v>0</v>
      </c>
      <c r="U34" s="18">
        <f t="shared" si="11"/>
        <v>0</v>
      </c>
      <c r="V34" s="18">
        <f t="shared" si="12"/>
        <v>0</v>
      </c>
      <c r="W34" s="18">
        <f t="shared" si="13"/>
        <v>0</v>
      </c>
      <c r="X34" s="18">
        <f t="shared" si="14"/>
        <v>0</v>
      </c>
      <c r="Y34" s="18">
        <f t="shared" si="21"/>
        <v>0</v>
      </c>
      <c r="Z34" s="18">
        <f t="shared" si="15"/>
        <v>0</v>
      </c>
      <c r="AA34" s="18">
        <f t="shared" si="16"/>
        <v>0</v>
      </c>
      <c r="AB34" s="18">
        <f t="shared" si="17"/>
        <v>0</v>
      </c>
      <c r="AC34" s="18">
        <f t="shared" si="24"/>
        <v>0</v>
      </c>
    </row>
    <row r="35" spans="2:29" x14ac:dyDescent="0.25">
      <c r="B35" s="13"/>
      <c r="C35" s="26"/>
      <c r="D35" s="12"/>
      <c r="E35" s="13"/>
      <c r="F35" s="14">
        <v>0</v>
      </c>
      <c r="G35" s="18">
        <f t="shared" si="2"/>
        <v>0</v>
      </c>
      <c r="H35" s="18">
        <f t="shared" si="3"/>
        <v>0</v>
      </c>
      <c r="I35" s="18">
        <f t="shared" si="4"/>
        <v>0</v>
      </c>
      <c r="J35" s="18">
        <f t="shared" si="5"/>
        <v>0</v>
      </c>
      <c r="K35" s="18">
        <f t="shared" si="18"/>
        <v>0</v>
      </c>
      <c r="L35" s="18">
        <f t="shared" si="19"/>
        <v>0</v>
      </c>
      <c r="M35" s="18">
        <f t="shared" si="6"/>
        <v>0</v>
      </c>
      <c r="N35" s="18">
        <f t="shared" si="7"/>
        <v>0</v>
      </c>
      <c r="O35" s="18">
        <f t="shared" si="20"/>
        <v>0</v>
      </c>
      <c r="P35" s="18">
        <f t="shared" si="8"/>
        <v>0</v>
      </c>
      <c r="Q35" s="18">
        <f t="shared" si="22"/>
        <v>0</v>
      </c>
      <c r="R35" s="18">
        <f t="shared" si="23"/>
        <v>0</v>
      </c>
      <c r="S35" s="18">
        <f t="shared" si="9"/>
        <v>0</v>
      </c>
      <c r="T35" s="18">
        <f t="shared" si="10"/>
        <v>0</v>
      </c>
      <c r="U35" s="18">
        <f t="shared" si="11"/>
        <v>0</v>
      </c>
      <c r="V35" s="18">
        <f t="shared" si="12"/>
        <v>0</v>
      </c>
      <c r="W35" s="18">
        <f t="shared" si="13"/>
        <v>0</v>
      </c>
      <c r="X35" s="18">
        <f t="shared" si="14"/>
        <v>0</v>
      </c>
      <c r="Y35" s="18">
        <f t="shared" si="21"/>
        <v>0</v>
      </c>
      <c r="Z35" s="18">
        <f t="shared" si="15"/>
        <v>0</v>
      </c>
      <c r="AA35" s="18">
        <f t="shared" si="16"/>
        <v>0</v>
      </c>
      <c r="AB35" s="18">
        <f t="shared" si="17"/>
        <v>0</v>
      </c>
      <c r="AC35" s="18">
        <f t="shared" si="24"/>
        <v>0</v>
      </c>
    </row>
    <row r="36" spans="2:29" x14ac:dyDescent="0.25">
      <c r="B36" s="13"/>
      <c r="C36" s="26"/>
      <c r="D36" s="12"/>
      <c r="E36" s="13"/>
      <c r="F36" s="14">
        <v>0</v>
      </c>
      <c r="G36" s="18">
        <f t="shared" si="2"/>
        <v>0</v>
      </c>
      <c r="H36" s="18">
        <f t="shared" si="3"/>
        <v>0</v>
      </c>
      <c r="I36" s="18">
        <f t="shared" si="4"/>
        <v>0</v>
      </c>
      <c r="J36" s="18">
        <f t="shared" si="5"/>
        <v>0</v>
      </c>
      <c r="K36" s="18">
        <f t="shared" si="18"/>
        <v>0</v>
      </c>
      <c r="L36" s="18">
        <f t="shared" si="19"/>
        <v>0</v>
      </c>
      <c r="M36" s="18">
        <f t="shared" si="6"/>
        <v>0</v>
      </c>
      <c r="N36" s="18">
        <f t="shared" si="7"/>
        <v>0</v>
      </c>
      <c r="O36" s="18">
        <f t="shared" si="20"/>
        <v>0</v>
      </c>
      <c r="P36" s="18">
        <f t="shared" si="8"/>
        <v>0</v>
      </c>
      <c r="Q36" s="18">
        <f t="shared" si="22"/>
        <v>0</v>
      </c>
      <c r="R36" s="18">
        <f t="shared" si="23"/>
        <v>0</v>
      </c>
      <c r="S36" s="18">
        <f t="shared" si="9"/>
        <v>0</v>
      </c>
      <c r="T36" s="18">
        <f t="shared" si="10"/>
        <v>0</v>
      </c>
      <c r="U36" s="18">
        <f t="shared" si="11"/>
        <v>0</v>
      </c>
      <c r="V36" s="18">
        <f t="shared" si="12"/>
        <v>0</v>
      </c>
      <c r="W36" s="18">
        <f t="shared" si="13"/>
        <v>0</v>
      </c>
      <c r="X36" s="18">
        <f t="shared" si="14"/>
        <v>0</v>
      </c>
      <c r="Y36" s="18">
        <f t="shared" si="21"/>
        <v>0</v>
      </c>
      <c r="Z36" s="18">
        <f t="shared" si="15"/>
        <v>0</v>
      </c>
      <c r="AA36" s="18">
        <f t="shared" si="16"/>
        <v>0</v>
      </c>
      <c r="AB36" s="18">
        <f t="shared" si="17"/>
        <v>0</v>
      </c>
      <c r="AC36" s="18">
        <f t="shared" si="24"/>
        <v>0</v>
      </c>
    </row>
    <row r="37" spans="2:29" x14ac:dyDescent="0.25">
      <c r="B37" s="13"/>
      <c r="C37" s="26"/>
      <c r="D37" s="12"/>
      <c r="E37" s="13"/>
      <c r="F37" s="14">
        <v>0</v>
      </c>
      <c r="G37" s="18">
        <f t="shared" si="2"/>
        <v>0</v>
      </c>
      <c r="H37" s="18">
        <f t="shared" si="3"/>
        <v>0</v>
      </c>
      <c r="I37" s="18">
        <f t="shared" si="4"/>
        <v>0</v>
      </c>
      <c r="J37" s="18">
        <f t="shared" si="5"/>
        <v>0</v>
      </c>
      <c r="K37" s="18">
        <f t="shared" si="18"/>
        <v>0</v>
      </c>
      <c r="L37" s="18">
        <f t="shared" si="19"/>
        <v>0</v>
      </c>
      <c r="M37" s="18">
        <f t="shared" si="6"/>
        <v>0</v>
      </c>
      <c r="N37" s="18">
        <f t="shared" si="7"/>
        <v>0</v>
      </c>
      <c r="O37" s="18">
        <f t="shared" si="20"/>
        <v>0</v>
      </c>
      <c r="P37" s="18">
        <f t="shared" si="8"/>
        <v>0</v>
      </c>
      <c r="Q37" s="18">
        <f t="shared" si="22"/>
        <v>0</v>
      </c>
      <c r="R37" s="18">
        <f t="shared" si="23"/>
        <v>0</v>
      </c>
      <c r="S37" s="18">
        <f t="shared" si="9"/>
        <v>0</v>
      </c>
      <c r="T37" s="18">
        <f t="shared" si="10"/>
        <v>0</v>
      </c>
      <c r="U37" s="18">
        <f t="shared" si="11"/>
        <v>0</v>
      </c>
      <c r="V37" s="18">
        <f t="shared" si="12"/>
        <v>0</v>
      </c>
      <c r="W37" s="18">
        <f t="shared" si="13"/>
        <v>0</v>
      </c>
      <c r="X37" s="18">
        <f t="shared" si="14"/>
        <v>0</v>
      </c>
      <c r="Y37" s="18">
        <f t="shared" si="21"/>
        <v>0</v>
      </c>
      <c r="Z37" s="18">
        <f t="shared" si="15"/>
        <v>0</v>
      </c>
      <c r="AA37" s="18">
        <f t="shared" si="16"/>
        <v>0</v>
      </c>
      <c r="AB37" s="18">
        <f t="shared" si="17"/>
        <v>0</v>
      </c>
      <c r="AC37" s="18">
        <f t="shared" si="24"/>
        <v>0</v>
      </c>
    </row>
    <row r="38" spans="2:29" x14ac:dyDescent="0.25">
      <c r="B38" s="13"/>
      <c r="C38" s="26"/>
      <c r="D38" s="13"/>
      <c r="E38" s="13"/>
      <c r="F38" s="14">
        <v>0</v>
      </c>
      <c r="G38" s="18">
        <f t="shared" si="2"/>
        <v>0</v>
      </c>
      <c r="H38" s="18">
        <f t="shared" si="3"/>
        <v>0</v>
      </c>
      <c r="I38" s="18">
        <f t="shared" si="4"/>
        <v>0</v>
      </c>
      <c r="J38" s="18">
        <f t="shared" si="5"/>
        <v>0</v>
      </c>
      <c r="K38" s="18">
        <f t="shared" si="18"/>
        <v>0</v>
      </c>
      <c r="L38" s="18">
        <f t="shared" si="19"/>
        <v>0</v>
      </c>
      <c r="M38" s="18">
        <f t="shared" si="6"/>
        <v>0</v>
      </c>
      <c r="N38" s="18">
        <f t="shared" si="7"/>
        <v>0</v>
      </c>
      <c r="O38" s="18">
        <f t="shared" si="20"/>
        <v>0</v>
      </c>
      <c r="P38" s="18">
        <f t="shared" si="8"/>
        <v>0</v>
      </c>
      <c r="Q38" s="18">
        <f t="shared" si="22"/>
        <v>0</v>
      </c>
      <c r="R38" s="18">
        <f t="shared" si="23"/>
        <v>0</v>
      </c>
      <c r="S38" s="18">
        <f t="shared" si="9"/>
        <v>0</v>
      </c>
      <c r="T38" s="18">
        <f t="shared" si="10"/>
        <v>0</v>
      </c>
      <c r="U38" s="18">
        <f t="shared" si="11"/>
        <v>0</v>
      </c>
      <c r="V38" s="18">
        <f t="shared" si="12"/>
        <v>0</v>
      </c>
      <c r="W38" s="18">
        <f t="shared" si="13"/>
        <v>0</v>
      </c>
      <c r="X38" s="18">
        <f t="shared" si="14"/>
        <v>0</v>
      </c>
      <c r="Y38" s="18">
        <f t="shared" si="21"/>
        <v>0</v>
      </c>
      <c r="Z38" s="18">
        <f t="shared" si="15"/>
        <v>0</v>
      </c>
      <c r="AA38" s="18">
        <f t="shared" si="16"/>
        <v>0</v>
      </c>
      <c r="AB38" s="18">
        <f t="shared" si="17"/>
        <v>0</v>
      </c>
      <c r="AC38" s="18">
        <f t="shared" si="24"/>
        <v>0</v>
      </c>
    </row>
    <row r="39" spans="2:29" x14ac:dyDescent="0.25">
      <c r="B39" s="13"/>
      <c r="C39" s="26"/>
      <c r="D39" s="13"/>
      <c r="E39" s="13"/>
      <c r="F39" s="14">
        <v>0</v>
      </c>
      <c r="G39" s="18">
        <f t="shared" si="2"/>
        <v>0</v>
      </c>
      <c r="H39" s="18">
        <f t="shared" si="3"/>
        <v>0</v>
      </c>
      <c r="I39" s="18">
        <f t="shared" si="4"/>
        <v>0</v>
      </c>
      <c r="J39" s="18">
        <f t="shared" si="5"/>
        <v>0</v>
      </c>
      <c r="K39" s="18">
        <f t="shared" si="18"/>
        <v>0</v>
      </c>
      <c r="L39" s="18">
        <f t="shared" si="19"/>
        <v>0</v>
      </c>
      <c r="M39" s="18">
        <f t="shared" si="6"/>
        <v>0</v>
      </c>
      <c r="N39" s="18">
        <f t="shared" si="7"/>
        <v>0</v>
      </c>
      <c r="O39" s="18">
        <f t="shared" si="20"/>
        <v>0</v>
      </c>
      <c r="P39" s="18">
        <f t="shared" si="8"/>
        <v>0</v>
      </c>
      <c r="Q39" s="18">
        <f t="shared" si="22"/>
        <v>0</v>
      </c>
      <c r="R39" s="18">
        <f t="shared" si="23"/>
        <v>0</v>
      </c>
      <c r="S39" s="18">
        <f t="shared" si="9"/>
        <v>0</v>
      </c>
      <c r="T39" s="18">
        <f t="shared" si="10"/>
        <v>0</v>
      </c>
      <c r="U39" s="18">
        <f t="shared" si="11"/>
        <v>0</v>
      </c>
      <c r="V39" s="18">
        <f t="shared" si="12"/>
        <v>0</v>
      </c>
      <c r="W39" s="18">
        <f t="shared" si="13"/>
        <v>0</v>
      </c>
      <c r="X39" s="18">
        <f t="shared" si="14"/>
        <v>0</v>
      </c>
      <c r="Y39" s="18">
        <f t="shared" si="21"/>
        <v>0</v>
      </c>
      <c r="Z39" s="18">
        <f t="shared" si="15"/>
        <v>0</v>
      </c>
      <c r="AA39" s="18">
        <f t="shared" si="16"/>
        <v>0</v>
      </c>
      <c r="AB39" s="18">
        <f t="shared" si="17"/>
        <v>0</v>
      </c>
      <c r="AC39" s="18">
        <f t="shared" si="24"/>
        <v>0</v>
      </c>
    </row>
    <row r="40" spans="2:29" x14ac:dyDescent="0.25">
      <c r="B40" s="13"/>
      <c r="C40" s="26"/>
      <c r="D40" s="13"/>
      <c r="E40" s="13"/>
      <c r="F40" s="14">
        <v>0</v>
      </c>
      <c r="G40" s="18">
        <f t="shared" si="2"/>
        <v>0</v>
      </c>
      <c r="H40" s="18">
        <f t="shared" si="3"/>
        <v>0</v>
      </c>
      <c r="I40" s="18">
        <f t="shared" si="4"/>
        <v>0</v>
      </c>
      <c r="J40" s="18">
        <f t="shared" si="5"/>
        <v>0</v>
      </c>
      <c r="K40" s="18">
        <f t="shared" si="18"/>
        <v>0</v>
      </c>
      <c r="L40" s="18">
        <f t="shared" si="19"/>
        <v>0</v>
      </c>
      <c r="M40" s="18">
        <f t="shared" si="6"/>
        <v>0</v>
      </c>
      <c r="N40" s="18">
        <f t="shared" si="7"/>
        <v>0</v>
      </c>
      <c r="O40" s="18">
        <f t="shared" si="20"/>
        <v>0</v>
      </c>
      <c r="P40" s="18">
        <f t="shared" si="8"/>
        <v>0</v>
      </c>
      <c r="Q40" s="18">
        <f t="shared" si="22"/>
        <v>0</v>
      </c>
      <c r="R40" s="18">
        <f t="shared" si="23"/>
        <v>0</v>
      </c>
      <c r="S40" s="18">
        <f t="shared" si="9"/>
        <v>0</v>
      </c>
      <c r="T40" s="18">
        <f t="shared" si="10"/>
        <v>0</v>
      </c>
      <c r="U40" s="18">
        <f t="shared" si="11"/>
        <v>0</v>
      </c>
      <c r="V40" s="18">
        <f t="shared" si="12"/>
        <v>0</v>
      </c>
      <c r="W40" s="18">
        <f t="shared" si="13"/>
        <v>0</v>
      </c>
      <c r="X40" s="18">
        <f t="shared" si="14"/>
        <v>0</v>
      </c>
      <c r="Y40" s="18">
        <f t="shared" si="21"/>
        <v>0</v>
      </c>
      <c r="Z40" s="18">
        <f t="shared" si="15"/>
        <v>0</v>
      </c>
      <c r="AA40" s="18">
        <f t="shared" si="16"/>
        <v>0</v>
      </c>
      <c r="AB40" s="18">
        <f t="shared" si="17"/>
        <v>0</v>
      </c>
      <c r="AC40" s="18">
        <f t="shared" si="24"/>
        <v>0</v>
      </c>
    </row>
    <row r="41" spans="2:29" hidden="1" x14ac:dyDescent="0.25">
      <c r="B41" s="13"/>
      <c r="C41" s="26"/>
      <c r="D41" s="13"/>
      <c r="E41" s="13"/>
      <c r="F41" s="14">
        <v>0</v>
      </c>
      <c r="G41" s="18">
        <f t="shared" si="2"/>
        <v>0</v>
      </c>
      <c r="H41" s="18">
        <f t="shared" si="3"/>
        <v>0</v>
      </c>
      <c r="I41" s="18">
        <f t="shared" si="4"/>
        <v>0</v>
      </c>
      <c r="J41" s="18">
        <f t="shared" si="5"/>
        <v>0</v>
      </c>
      <c r="K41" s="18">
        <f t="shared" si="18"/>
        <v>0</v>
      </c>
      <c r="L41" s="18">
        <f t="shared" si="19"/>
        <v>0</v>
      </c>
      <c r="M41" s="18">
        <f t="shared" si="6"/>
        <v>0</v>
      </c>
      <c r="N41" s="18">
        <f t="shared" si="7"/>
        <v>0</v>
      </c>
      <c r="O41" s="18">
        <f t="shared" si="20"/>
        <v>0</v>
      </c>
      <c r="P41" s="18">
        <f t="shared" si="8"/>
        <v>0</v>
      </c>
      <c r="Q41" s="18">
        <f t="shared" si="22"/>
        <v>0</v>
      </c>
      <c r="R41" s="18">
        <f t="shared" si="23"/>
        <v>0</v>
      </c>
      <c r="S41" s="18">
        <f t="shared" si="9"/>
        <v>0</v>
      </c>
      <c r="T41" s="18">
        <f t="shared" si="10"/>
        <v>0</v>
      </c>
      <c r="U41" s="18">
        <f t="shared" si="11"/>
        <v>0</v>
      </c>
      <c r="V41" s="18">
        <f t="shared" si="12"/>
        <v>0</v>
      </c>
      <c r="W41" s="18">
        <f t="shared" si="13"/>
        <v>0</v>
      </c>
      <c r="X41" s="18">
        <f t="shared" si="14"/>
        <v>0</v>
      </c>
      <c r="Y41" s="18">
        <f t="shared" si="21"/>
        <v>0</v>
      </c>
      <c r="Z41" s="18">
        <f t="shared" si="15"/>
        <v>0</v>
      </c>
      <c r="AA41" s="18">
        <f t="shared" si="16"/>
        <v>0</v>
      </c>
      <c r="AB41" s="18">
        <f t="shared" si="17"/>
        <v>0</v>
      </c>
      <c r="AC41" s="18">
        <f t="shared" si="24"/>
        <v>0</v>
      </c>
    </row>
    <row r="42" spans="2:29" hidden="1" x14ac:dyDescent="0.25">
      <c r="B42" s="13"/>
      <c r="C42" s="26"/>
      <c r="D42" s="13"/>
      <c r="E42" s="13"/>
      <c r="F42" s="14">
        <v>0</v>
      </c>
      <c r="G42" s="18">
        <f t="shared" si="2"/>
        <v>0</v>
      </c>
      <c r="H42" s="18">
        <f t="shared" si="3"/>
        <v>0</v>
      </c>
      <c r="I42" s="18">
        <f t="shared" si="4"/>
        <v>0</v>
      </c>
      <c r="J42" s="18">
        <f t="shared" si="5"/>
        <v>0</v>
      </c>
      <c r="K42" s="18">
        <f t="shared" si="18"/>
        <v>0</v>
      </c>
      <c r="L42" s="18">
        <f t="shared" si="19"/>
        <v>0</v>
      </c>
      <c r="M42" s="18">
        <f t="shared" si="6"/>
        <v>0</v>
      </c>
      <c r="N42" s="18">
        <f t="shared" si="7"/>
        <v>0</v>
      </c>
      <c r="O42" s="18">
        <f t="shared" si="20"/>
        <v>0</v>
      </c>
      <c r="P42" s="18">
        <f t="shared" si="8"/>
        <v>0</v>
      </c>
      <c r="Q42" s="18">
        <f t="shared" si="22"/>
        <v>0</v>
      </c>
      <c r="R42" s="18">
        <f t="shared" si="23"/>
        <v>0</v>
      </c>
      <c r="S42" s="18">
        <f t="shared" si="9"/>
        <v>0</v>
      </c>
      <c r="T42" s="18">
        <f t="shared" si="10"/>
        <v>0</v>
      </c>
      <c r="U42" s="18">
        <f t="shared" si="11"/>
        <v>0</v>
      </c>
      <c r="V42" s="18">
        <f t="shared" si="12"/>
        <v>0</v>
      </c>
      <c r="W42" s="18">
        <f t="shared" si="13"/>
        <v>0</v>
      </c>
      <c r="X42" s="18">
        <f t="shared" si="14"/>
        <v>0</v>
      </c>
      <c r="Y42" s="18">
        <f t="shared" si="21"/>
        <v>0</v>
      </c>
      <c r="Z42" s="18">
        <f t="shared" si="15"/>
        <v>0</v>
      </c>
      <c r="AA42" s="18">
        <f t="shared" si="16"/>
        <v>0</v>
      </c>
      <c r="AB42" s="18">
        <f t="shared" si="17"/>
        <v>0</v>
      </c>
      <c r="AC42" s="18">
        <f t="shared" si="24"/>
        <v>0</v>
      </c>
    </row>
    <row r="43" spans="2:29" hidden="1" x14ac:dyDescent="0.25">
      <c r="B43" s="13"/>
      <c r="C43" s="26"/>
      <c r="D43" s="13"/>
      <c r="E43" s="13"/>
      <c r="F43" s="14">
        <v>0</v>
      </c>
      <c r="G43" s="18">
        <f t="shared" ref="G43:Q43" si="25">+F43</f>
        <v>0</v>
      </c>
      <c r="H43" s="18">
        <f t="shared" si="25"/>
        <v>0</v>
      </c>
      <c r="I43" s="18">
        <f t="shared" si="25"/>
        <v>0</v>
      </c>
      <c r="J43" s="18">
        <f t="shared" si="25"/>
        <v>0</v>
      </c>
      <c r="K43" s="18">
        <f t="shared" si="25"/>
        <v>0</v>
      </c>
      <c r="L43" s="18">
        <f t="shared" si="25"/>
        <v>0</v>
      </c>
      <c r="M43" s="18">
        <f t="shared" si="25"/>
        <v>0</v>
      </c>
      <c r="N43" s="18">
        <f t="shared" si="25"/>
        <v>0</v>
      </c>
      <c r="O43" s="18">
        <f t="shared" si="25"/>
        <v>0</v>
      </c>
      <c r="P43" s="18">
        <f t="shared" si="25"/>
        <v>0</v>
      </c>
      <c r="Q43" s="18">
        <f t="shared" si="25"/>
        <v>0</v>
      </c>
      <c r="R43" s="18">
        <f t="shared" si="23"/>
        <v>0</v>
      </c>
      <c r="S43" s="18">
        <f t="shared" si="9"/>
        <v>0</v>
      </c>
      <c r="T43" s="18">
        <f t="shared" si="10"/>
        <v>0</v>
      </c>
      <c r="U43" s="18">
        <f t="shared" si="11"/>
        <v>0</v>
      </c>
      <c r="V43" s="18">
        <f t="shared" si="12"/>
        <v>0</v>
      </c>
      <c r="W43" s="18">
        <f t="shared" si="13"/>
        <v>0</v>
      </c>
      <c r="X43" s="18">
        <f t="shared" si="14"/>
        <v>0</v>
      </c>
      <c r="Y43" s="18">
        <f t="shared" si="21"/>
        <v>0</v>
      </c>
      <c r="Z43" s="18">
        <f t="shared" si="15"/>
        <v>0</v>
      </c>
      <c r="AA43" s="18">
        <f t="shared" si="16"/>
        <v>0</v>
      </c>
      <c r="AB43" s="18">
        <f t="shared" si="17"/>
        <v>0</v>
      </c>
      <c r="AC43" s="18">
        <f t="shared" si="24"/>
        <v>0</v>
      </c>
    </row>
    <row r="44" spans="2:29" hidden="1" x14ac:dyDescent="0.25">
      <c r="B44" s="13"/>
      <c r="C44" s="26"/>
      <c r="D44" s="13"/>
      <c r="E44" s="13"/>
      <c r="F44" s="14">
        <v>0</v>
      </c>
      <c r="G44" s="18">
        <f t="shared" ref="G44:Q44" si="26">+F44</f>
        <v>0</v>
      </c>
      <c r="H44" s="18">
        <f t="shared" si="26"/>
        <v>0</v>
      </c>
      <c r="I44" s="18">
        <f t="shared" si="26"/>
        <v>0</v>
      </c>
      <c r="J44" s="18">
        <f t="shared" si="26"/>
        <v>0</v>
      </c>
      <c r="K44" s="18">
        <f t="shared" si="26"/>
        <v>0</v>
      </c>
      <c r="L44" s="18">
        <f t="shared" si="26"/>
        <v>0</v>
      </c>
      <c r="M44" s="18">
        <f t="shared" si="26"/>
        <v>0</v>
      </c>
      <c r="N44" s="18">
        <f t="shared" si="26"/>
        <v>0</v>
      </c>
      <c r="O44" s="18">
        <f t="shared" si="26"/>
        <v>0</v>
      </c>
      <c r="P44" s="18">
        <f t="shared" si="26"/>
        <v>0</v>
      </c>
      <c r="Q44" s="18">
        <f t="shared" si="26"/>
        <v>0</v>
      </c>
      <c r="R44" s="18">
        <f t="shared" si="23"/>
        <v>0</v>
      </c>
      <c r="S44" s="18">
        <f t="shared" si="9"/>
        <v>0</v>
      </c>
      <c r="T44" s="18">
        <f t="shared" si="10"/>
        <v>0</v>
      </c>
      <c r="U44" s="18">
        <f t="shared" si="11"/>
        <v>0</v>
      </c>
      <c r="V44" s="18">
        <f t="shared" si="12"/>
        <v>0</v>
      </c>
      <c r="W44" s="18">
        <f t="shared" si="13"/>
        <v>0</v>
      </c>
      <c r="X44" s="18">
        <f t="shared" si="14"/>
        <v>0</v>
      </c>
      <c r="Y44" s="18">
        <f t="shared" si="21"/>
        <v>0</v>
      </c>
      <c r="Z44" s="18">
        <f t="shared" si="15"/>
        <v>0</v>
      </c>
      <c r="AA44" s="18">
        <f t="shared" si="16"/>
        <v>0</v>
      </c>
      <c r="AB44" s="18">
        <f t="shared" si="17"/>
        <v>0</v>
      </c>
      <c r="AC44" s="18">
        <f t="shared" si="24"/>
        <v>0</v>
      </c>
    </row>
    <row r="45" spans="2:29" hidden="1" x14ac:dyDescent="0.25">
      <c r="B45" s="13"/>
      <c r="C45" s="26"/>
      <c r="D45" s="13"/>
      <c r="E45" s="13"/>
      <c r="F45" s="14">
        <v>0</v>
      </c>
      <c r="G45" s="18">
        <f t="shared" ref="G45:Q45" si="27">+F45</f>
        <v>0</v>
      </c>
      <c r="H45" s="18">
        <f t="shared" si="27"/>
        <v>0</v>
      </c>
      <c r="I45" s="18">
        <f t="shared" si="27"/>
        <v>0</v>
      </c>
      <c r="J45" s="18">
        <f t="shared" si="27"/>
        <v>0</v>
      </c>
      <c r="K45" s="18">
        <f t="shared" si="27"/>
        <v>0</v>
      </c>
      <c r="L45" s="18">
        <f t="shared" si="27"/>
        <v>0</v>
      </c>
      <c r="M45" s="18">
        <f t="shared" si="27"/>
        <v>0</v>
      </c>
      <c r="N45" s="18">
        <f t="shared" si="27"/>
        <v>0</v>
      </c>
      <c r="O45" s="18">
        <f t="shared" si="27"/>
        <v>0</v>
      </c>
      <c r="P45" s="18">
        <f t="shared" si="27"/>
        <v>0</v>
      </c>
      <c r="Q45" s="18">
        <f t="shared" si="27"/>
        <v>0</v>
      </c>
      <c r="R45" s="18">
        <f t="shared" si="23"/>
        <v>0</v>
      </c>
      <c r="S45" s="18">
        <f t="shared" si="9"/>
        <v>0</v>
      </c>
      <c r="T45" s="18">
        <f t="shared" si="10"/>
        <v>0</v>
      </c>
      <c r="U45" s="18">
        <f t="shared" si="11"/>
        <v>0</v>
      </c>
      <c r="V45" s="18">
        <f t="shared" si="12"/>
        <v>0</v>
      </c>
      <c r="W45" s="18">
        <f t="shared" si="13"/>
        <v>0</v>
      </c>
      <c r="X45" s="18">
        <f t="shared" si="14"/>
        <v>0</v>
      </c>
      <c r="Y45" s="18">
        <f t="shared" si="21"/>
        <v>0</v>
      </c>
      <c r="Z45" s="18">
        <f t="shared" si="15"/>
        <v>0</v>
      </c>
      <c r="AA45" s="18">
        <f t="shared" si="16"/>
        <v>0</v>
      </c>
      <c r="AB45" s="18">
        <f t="shared" si="17"/>
        <v>0</v>
      </c>
      <c r="AC45" s="18">
        <f t="shared" si="24"/>
        <v>0</v>
      </c>
    </row>
    <row r="46" spans="2:29" hidden="1" x14ac:dyDescent="0.25">
      <c r="B46" s="13"/>
      <c r="C46" s="26"/>
      <c r="D46" s="13"/>
      <c r="E46" s="13"/>
      <c r="F46" s="14">
        <v>0</v>
      </c>
      <c r="G46" s="18">
        <f t="shared" ref="G46:Q46" si="28">+F46</f>
        <v>0</v>
      </c>
      <c r="H46" s="18">
        <f t="shared" si="28"/>
        <v>0</v>
      </c>
      <c r="I46" s="18">
        <f t="shared" si="28"/>
        <v>0</v>
      </c>
      <c r="J46" s="18">
        <f t="shared" si="28"/>
        <v>0</v>
      </c>
      <c r="K46" s="18">
        <f t="shared" si="28"/>
        <v>0</v>
      </c>
      <c r="L46" s="18">
        <f t="shared" si="28"/>
        <v>0</v>
      </c>
      <c r="M46" s="18">
        <f t="shared" si="28"/>
        <v>0</v>
      </c>
      <c r="N46" s="18">
        <f t="shared" si="28"/>
        <v>0</v>
      </c>
      <c r="O46" s="18">
        <f t="shared" si="28"/>
        <v>0</v>
      </c>
      <c r="P46" s="18">
        <f t="shared" si="28"/>
        <v>0</v>
      </c>
      <c r="Q46" s="18">
        <f t="shared" si="28"/>
        <v>0</v>
      </c>
      <c r="R46" s="18">
        <f t="shared" si="23"/>
        <v>0</v>
      </c>
      <c r="S46" s="18">
        <f t="shared" si="9"/>
        <v>0</v>
      </c>
      <c r="T46" s="18">
        <f t="shared" si="10"/>
        <v>0</v>
      </c>
      <c r="U46" s="18">
        <f t="shared" si="11"/>
        <v>0</v>
      </c>
      <c r="V46" s="18">
        <f t="shared" si="12"/>
        <v>0</v>
      </c>
      <c r="W46" s="18">
        <f t="shared" si="13"/>
        <v>0</v>
      </c>
      <c r="X46" s="18">
        <f t="shared" si="14"/>
        <v>0</v>
      </c>
      <c r="Y46" s="18">
        <f t="shared" si="21"/>
        <v>0</v>
      </c>
      <c r="Z46" s="18">
        <f t="shared" si="15"/>
        <v>0</v>
      </c>
      <c r="AA46" s="18">
        <f t="shared" si="16"/>
        <v>0</v>
      </c>
      <c r="AB46" s="18">
        <f t="shared" si="17"/>
        <v>0</v>
      </c>
      <c r="AC46" s="18">
        <f t="shared" si="24"/>
        <v>0</v>
      </c>
    </row>
    <row r="47" spans="2:29" x14ac:dyDescent="0.25">
      <c r="B47" s="22" t="s">
        <v>7</v>
      </c>
      <c r="C47" s="22"/>
      <c r="D47" s="22"/>
      <c r="E47" s="22"/>
      <c r="F47" s="23">
        <f t="shared" ref="F47:AC47" si="29">SUM(F24:F46)</f>
        <v>20000</v>
      </c>
      <c r="G47" s="23">
        <f t="shared" si="29"/>
        <v>20000</v>
      </c>
      <c r="H47" s="23">
        <f t="shared" si="29"/>
        <v>20000</v>
      </c>
      <c r="I47" s="23">
        <f t="shared" si="29"/>
        <v>20000</v>
      </c>
      <c r="J47" s="23">
        <f t="shared" si="29"/>
        <v>20150</v>
      </c>
      <c r="K47" s="23">
        <f t="shared" si="29"/>
        <v>20150</v>
      </c>
      <c r="L47" s="23">
        <f t="shared" si="29"/>
        <v>20575</v>
      </c>
      <c r="M47" s="23">
        <f t="shared" si="29"/>
        <v>20575</v>
      </c>
      <c r="N47" s="23">
        <f t="shared" si="29"/>
        <v>25075</v>
      </c>
      <c r="O47" s="23">
        <f t="shared" si="29"/>
        <v>25275</v>
      </c>
      <c r="P47" s="23">
        <f t="shared" si="29"/>
        <v>25275</v>
      </c>
      <c r="Q47" s="23">
        <f t="shared" si="29"/>
        <v>26985</v>
      </c>
      <c r="R47" s="23">
        <f t="shared" si="29"/>
        <v>25525</v>
      </c>
      <c r="S47" s="23">
        <f t="shared" si="29"/>
        <v>25525</v>
      </c>
      <c r="T47" s="23">
        <f t="shared" si="29"/>
        <v>25525</v>
      </c>
      <c r="U47" s="23">
        <f t="shared" si="29"/>
        <v>25682.5</v>
      </c>
      <c r="V47" s="23">
        <f t="shared" si="29"/>
        <v>25682.5</v>
      </c>
      <c r="W47" s="23">
        <f t="shared" si="29"/>
        <v>25892.5</v>
      </c>
      <c r="X47" s="23">
        <f t="shared" si="29"/>
        <v>30392.5</v>
      </c>
      <c r="Y47" s="23">
        <f t="shared" si="29"/>
        <v>30576.25</v>
      </c>
      <c r="Z47" s="23">
        <f t="shared" si="29"/>
        <v>30576.25</v>
      </c>
      <c r="AA47" s="23">
        <f t="shared" si="29"/>
        <v>30576.25</v>
      </c>
      <c r="AB47" s="23">
        <f t="shared" si="29"/>
        <v>30576.25</v>
      </c>
      <c r="AC47" s="23">
        <f t="shared" si="29"/>
        <v>32733.875</v>
      </c>
    </row>
    <row r="48" spans="2:29" x14ac:dyDescent="0.25">
      <c r="B48" s="9" t="s">
        <v>6</v>
      </c>
      <c r="D48" s="29">
        <v>0.21</v>
      </c>
      <c r="F48" s="16">
        <f t="shared" ref="F48:AC48" si="30">+F47*$D48</f>
        <v>4200</v>
      </c>
      <c r="G48" s="16">
        <f t="shared" si="30"/>
        <v>4200</v>
      </c>
      <c r="H48" s="16">
        <f t="shared" si="30"/>
        <v>4200</v>
      </c>
      <c r="I48" s="16">
        <f t="shared" si="30"/>
        <v>4200</v>
      </c>
      <c r="J48" s="16">
        <f t="shared" si="30"/>
        <v>4231.5</v>
      </c>
      <c r="K48" s="16">
        <f t="shared" si="30"/>
        <v>4231.5</v>
      </c>
      <c r="L48" s="16">
        <f t="shared" si="30"/>
        <v>4320.75</v>
      </c>
      <c r="M48" s="16">
        <f t="shared" si="30"/>
        <v>4320.75</v>
      </c>
      <c r="N48" s="16">
        <f t="shared" si="30"/>
        <v>5265.75</v>
      </c>
      <c r="O48" s="16">
        <f t="shared" si="30"/>
        <v>5307.75</v>
      </c>
      <c r="P48" s="16">
        <f t="shared" si="30"/>
        <v>5307.75</v>
      </c>
      <c r="Q48" s="16">
        <f t="shared" si="30"/>
        <v>5666.8499999999995</v>
      </c>
      <c r="R48" s="16">
        <f t="shared" si="30"/>
        <v>5360.25</v>
      </c>
      <c r="S48" s="16">
        <f t="shared" si="30"/>
        <v>5360.25</v>
      </c>
      <c r="T48" s="16">
        <f t="shared" si="30"/>
        <v>5360.25</v>
      </c>
      <c r="U48" s="16">
        <f t="shared" si="30"/>
        <v>5393.3249999999998</v>
      </c>
      <c r="V48" s="16">
        <f t="shared" si="30"/>
        <v>5393.3249999999998</v>
      </c>
      <c r="W48" s="16">
        <f t="shared" si="30"/>
        <v>5437.4250000000002</v>
      </c>
      <c r="X48" s="16">
        <f t="shared" si="30"/>
        <v>6382.4250000000002</v>
      </c>
      <c r="Y48" s="16">
        <f t="shared" si="30"/>
        <v>6421.0124999999998</v>
      </c>
      <c r="Z48" s="16">
        <f t="shared" si="30"/>
        <v>6421.0124999999998</v>
      </c>
      <c r="AA48" s="16">
        <f t="shared" si="30"/>
        <v>6421.0124999999998</v>
      </c>
      <c r="AB48" s="16">
        <f t="shared" si="30"/>
        <v>6421.0124999999998</v>
      </c>
      <c r="AC48" s="16">
        <f t="shared" si="30"/>
        <v>6874.1137499999995</v>
      </c>
    </row>
    <row r="49" spans="2:31" ht="16.5" thickBot="1" x14ac:dyDescent="0.3">
      <c r="B49" s="24" t="s">
        <v>8</v>
      </c>
      <c r="C49" s="24"/>
      <c r="D49" s="24"/>
      <c r="E49" s="24"/>
      <c r="F49" s="25">
        <f t="shared" ref="F49:K49" si="31">SUM(F47:F48)</f>
        <v>24200</v>
      </c>
      <c r="G49" s="25">
        <f t="shared" si="31"/>
        <v>24200</v>
      </c>
      <c r="H49" s="25">
        <f t="shared" si="31"/>
        <v>24200</v>
      </c>
      <c r="I49" s="25">
        <f t="shared" si="31"/>
        <v>24200</v>
      </c>
      <c r="J49" s="25">
        <f t="shared" si="31"/>
        <v>24381.5</v>
      </c>
      <c r="K49" s="25">
        <f t="shared" si="31"/>
        <v>24381.5</v>
      </c>
      <c r="L49" s="25">
        <f t="shared" ref="L49:Q49" si="32">SUM(L47:L48)</f>
        <v>24895.75</v>
      </c>
      <c r="M49" s="25">
        <f t="shared" si="32"/>
        <v>24895.75</v>
      </c>
      <c r="N49" s="25">
        <f t="shared" si="32"/>
        <v>30340.75</v>
      </c>
      <c r="O49" s="25">
        <f t="shared" si="32"/>
        <v>30582.75</v>
      </c>
      <c r="P49" s="25">
        <f t="shared" si="32"/>
        <v>30582.75</v>
      </c>
      <c r="Q49" s="25">
        <f t="shared" si="32"/>
        <v>32651.85</v>
      </c>
      <c r="R49" s="25">
        <f t="shared" ref="R49:AC49" si="33">SUM(R47:R48)</f>
        <v>30885.25</v>
      </c>
      <c r="S49" s="25">
        <f t="shared" si="33"/>
        <v>30885.25</v>
      </c>
      <c r="T49" s="25">
        <f t="shared" si="33"/>
        <v>30885.25</v>
      </c>
      <c r="U49" s="25">
        <f t="shared" si="33"/>
        <v>31075.825000000001</v>
      </c>
      <c r="V49" s="25">
        <f t="shared" si="33"/>
        <v>31075.825000000001</v>
      </c>
      <c r="W49" s="25">
        <f t="shared" si="33"/>
        <v>31329.924999999999</v>
      </c>
      <c r="X49" s="25">
        <f t="shared" si="33"/>
        <v>36774.925000000003</v>
      </c>
      <c r="Y49" s="25">
        <f t="shared" si="33"/>
        <v>36997.262499999997</v>
      </c>
      <c r="Z49" s="25">
        <f t="shared" si="33"/>
        <v>36997.262499999997</v>
      </c>
      <c r="AA49" s="25">
        <f t="shared" si="33"/>
        <v>36997.262499999997</v>
      </c>
      <c r="AB49" s="25">
        <f t="shared" si="33"/>
        <v>36997.262499999997</v>
      </c>
      <c r="AC49" s="25">
        <f t="shared" si="33"/>
        <v>39607.988749999997</v>
      </c>
    </row>
    <row r="50" spans="2:31" x14ac:dyDescent="0.25"/>
    <row r="51" spans="2:31" x14ac:dyDescent="0.25">
      <c r="B51" s="27" t="str">
        <f>"davon "&amp;D51</f>
        <v>davon Sales</v>
      </c>
      <c r="D51" s="28" t="str" cm="1">
        <f t="array" ref="D51:D54">_xlfn.UNIQUE(_xlfn._xlws.FILTER(D24:D46, D24:D46&lt;&gt;""))</f>
        <v>Sales</v>
      </c>
      <c r="F51" s="16" cm="1">
        <f t="array" ref="F51:F54">SUMIFS(F$24:F$46,$D$24:$D$46,_xlfn.ANCHORARRAY($D51))*(1+$D$48)</f>
        <v>11495</v>
      </c>
      <c r="G51" s="16" cm="1">
        <f t="array" ref="G51:G54">SUMIFS(G$24:G$46,$D$24:$D$46,_xlfn.ANCHORARRAY($D51))*(1+$D$48)</f>
        <v>11495</v>
      </c>
      <c r="H51" s="16" cm="1">
        <f t="array" ref="H51:H54">SUMIFS(H$24:H$46,$D$24:$D$46,_xlfn.ANCHORARRAY($D51))*(1+$D$48)</f>
        <v>11495</v>
      </c>
      <c r="I51" s="16" cm="1">
        <f t="array" ref="I51:I54">SUMIFS(I$24:I$46,$D$24:$D$46,_xlfn.ANCHORARRAY($D51))*(1+$D$48)</f>
        <v>11495</v>
      </c>
      <c r="J51" s="16" cm="1">
        <f t="array" ref="J51:J54">SUMIFS(J$24:J$46,$D$24:$D$46,_xlfn.ANCHORARRAY($D51))*(1+$D$48)</f>
        <v>11495</v>
      </c>
      <c r="K51" s="16" cm="1">
        <f t="array" ref="K51:K54">SUMIFS(K$24:K$46,$D$24:$D$46,_xlfn.ANCHORARRAY($D51))*(1+$D$48)</f>
        <v>11495</v>
      </c>
      <c r="L51" s="16" cm="1">
        <f t="array" ref="L51:L54">SUMIFS(L$24:L$46,$D$24:$D$46,_xlfn.ANCHORARRAY($D51))*(1+$D$48)</f>
        <v>11797.5</v>
      </c>
      <c r="M51" s="16" cm="1">
        <f t="array" ref="M51:M54">SUMIFS(M$24:M$46,$D$24:$D$46,_xlfn.ANCHORARRAY($D51))*(1+$D$48)</f>
        <v>11797.5</v>
      </c>
      <c r="N51" s="16" cm="1">
        <f t="array" ref="N51:N54">SUMIFS(N$24:N$46,$D$24:$D$46,_xlfn.ANCHORARRAY($D51))*(1+$D$48)</f>
        <v>11797.5</v>
      </c>
      <c r="O51" s="16" cm="1">
        <f t="array" ref="O51:O54">SUMIFS(O$24:O$46,$D$24:$D$46,_xlfn.ANCHORARRAY($D51))*(1+$D$48)</f>
        <v>11797.5</v>
      </c>
      <c r="P51" s="16" cm="1">
        <f t="array" ref="P51:P54">SUMIFS(P$24:P$46,$D$24:$D$46,_xlfn.ANCHORARRAY($D51))*(1+$D$48)</f>
        <v>11797.5</v>
      </c>
      <c r="Q51" s="16" cm="1">
        <f t="array" ref="Q51:Q54">SUMIFS(Q$24:Q$46,$D$24:$D$46,_xlfn.ANCHORARRAY($D51))*(1+$D$48)</f>
        <v>12977.25</v>
      </c>
      <c r="R51" s="16" cm="1">
        <f t="array" ref="R51:R54">SUMIFS(R$24:R$46,$D$24:$D$46,_xlfn.ANCHORARRAY($D51))*(1+$D$48)</f>
        <v>12100</v>
      </c>
      <c r="S51" s="16" cm="1">
        <f t="array" ref="S51:S54">SUMIFS(S$24:S$46,$D$24:$D$46,_xlfn.ANCHORARRAY($D51))*(1+$D$48)</f>
        <v>12100</v>
      </c>
      <c r="T51" s="16" cm="1">
        <f t="array" ref="T51:T54">SUMIFS(T$24:T$46,$D$24:$D$46,_xlfn.ANCHORARRAY($D51))*(1+$D$48)</f>
        <v>12100</v>
      </c>
      <c r="U51" s="16" cm="1">
        <f t="array" ref="U51:U54">SUMIFS(U$24:U$46,$D$24:$D$46,_xlfn.ANCHORARRAY($D51))*(1+$D$48)</f>
        <v>12100</v>
      </c>
      <c r="V51" s="16" cm="1">
        <f t="array" ref="V51:V54">SUMIFS(V$24:V$46,$D$24:$D$46,_xlfn.ANCHORARRAY($D51))*(1+$D$48)</f>
        <v>12100</v>
      </c>
      <c r="W51" s="16" cm="1">
        <f t="array" ref="W51:W54">SUMIFS(W$24:W$46,$D$24:$D$46,_xlfn.ANCHORARRAY($D51))*(1+$D$48)</f>
        <v>12100</v>
      </c>
      <c r="X51" s="16" cm="1">
        <f t="array" ref="X51:X54">SUMIFS(X$24:X$46,$D$24:$D$46,_xlfn.ANCHORARRAY($D51))*(1+$D$48)</f>
        <v>12100</v>
      </c>
      <c r="Y51" s="16" cm="1">
        <f t="array" ref="Y51:Y54">SUMIFS(Y$24:Y$46,$D$24:$D$46,_xlfn.ANCHORARRAY($D51))*(1+$D$48)</f>
        <v>12100</v>
      </c>
      <c r="Z51" s="16" cm="1">
        <f t="array" ref="Z51:Z54">SUMIFS(Z$24:Z$46,$D$24:$D$46,_xlfn.ANCHORARRAY($D51))*(1+$D$48)</f>
        <v>12100</v>
      </c>
      <c r="AA51" s="16" cm="1">
        <f t="array" ref="AA51:AA54">SUMIFS(AA$24:AA$46,$D$24:$D$46,_xlfn.ANCHORARRAY($D51))*(1+$D$48)</f>
        <v>12100</v>
      </c>
      <c r="AB51" s="16" cm="1">
        <f t="array" ref="AB51:AB54">SUMIFS(AB$24:AB$46,$D$24:$D$46,_xlfn.ANCHORARRAY($D51))*(1+$D$48)</f>
        <v>12100</v>
      </c>
      <c r="AC51" s="16" cm="1">
        <f t="array" ref="AC51:AC54">SUMIFS(AC$24:AC$46,$D$24:$D$46,_xlfn.ANCHORARRAY($D51))*(1+$D$48)</f>
        <v>13310</v>
      </c>
      <c r="AE51" s="30">
        <f>SUM(R51:AC51)</f>
        <v>146410</v>
      </c>
    </row>
    <row r="52" spans="2:31" x14ac:dyDescent="0.25">
      <c r="B52" s="27" t="str">
        <f>"davon "&amp;D52</f>
        <v>davon Marketing</v>
      </c>
      <c r="D52" s="28" t="str">
        <v>Marketing</v>
      </c>
      <c r="F52" s="16">
        <v>4840</v>
      </c>
      <c r="G52" s="16">
        <v>4840</v>
      </c>
      <c r="H52" s="16">
        <v>4840</v>
      </c>
      <c r="I52" s="16">
        <v>4840</v>
      </c>
      <c r="J52" s="16">
        <v>4840</v>
      </c>
      <c r="K52" s="16">
        <v>4840</v>
      </c>
      <c r="L52" s="16">
        <v>4840</v>
      </c>
      <c r="M52" s="16">
        <v>4840</v>
      </c>
      <c r="N52" s="16">
        <v>4840</v>
      </c>
      <c r="O52" s="16">
        <v>5082</v>
      </c>
      <c r="P52" s="16">
        <v>5082</v>
      </c>
      <c r="Q52" s="16">
        <v>5590.2</v>
      </c>
      <c r="R52" s="16">
        <v>5082</v>
      </c>
      <c r="S52" s="16">
        <v>5082</v>
      </c>
      <c r="T52" s="16">
        <v>5082</v>
      </c>
      <c r="U52" s="16">
        <v>5082</v>
      </c>
      <c r="V52" s="16">
        <v>5082</v>
      </c>
      <c r="W52" s="16">
        <v>5336.0999999999995</v>
      </c>
      <c r="X52" s="16">
        <v>10781.1</v>
      </c>
      <c r="Y52" s="16">
        <v>10781.1</v>
      </c>
      <c r="Z52" s="16">
        <v>10781.1</v>
      </c>
      <c r="AA52" s="16">
        <v>10781.1</v>
      </c>
      <c r="AB52" s="16">
        <v>10781.1</v>
      </c>
      <c r="AC52" s="16">
        <v>11314.71</v>
      </c>
      <c r="AE52" s="30">
        <f>SUM(R52:AC52)</f>
        <v>95966.31</v>
      </c>
    </row>
    <row r="53" spans="2:31" x14ac:dyDescent="0.25">
      <c r="B53" s="27" t="str">
        <f>"davon "&amp;D53</f>
        <v>davon Customer Service</v>
      </c>
      <c r="D53" s="28" t="str">
        <v>Customer Service</v>
      </c>
      <c r="F53" s="16">
        <v>4235</v>
      </c>
      <c r="G53" s="16">
        <v>4235</v>
      </c>
      <c r="H53" s="16">
        <v>4235</v>
      </c>
      <c r="I53" s="16">
        <v>4235</v>
      </c>
      <c r="J53" s="16">
        <v>4235</v>
      </c>
      <c r="K53" s="16">
        <v>4235</v>
      </c>
      <c r="L53" s="16">
        <v>4446.75</v>
      </c>
      <c r="M53" s="16">
        <v>4446.75</v>
      </c>
      <c r="N53" s="16">
        <v>4446.75</v>
      </c>
      <c r="O53" s="16">
        <v>4446.75</v>
      </c>
      <c r="P53" s="16">
        <v>4446.75</v>
      </c>
      <c r="Q53" s="16">
        <v>4446.75</v>
      </c>
      <c r="R53" s="16">
        <v>4446.75</v>
      </c>
      <c r="S53" s="16">
        <v>4446.75</v>
      </c>
      <c r="T53" s="16">
        <v>4446.75</v>
      </c>
      <c r="U53" s="16">
        <v>4446.75</v>
      </c>
      <c r="V53" s="16">
        <v>4446.75</v>
      </c>
      <c r="W53" s="16">
        <v>4446.75</v>
      </c>
      <c r="X53" s="16">
        <v>4446.75</v>
      </c>
      <c r="Y53" s="16">
        <v>4669.0874999999996</v>
      </c>
      <c r="Z53" s="16">
        <v>4669.0874999999996</v>
      </c>
      <c r="AA53" s="16">
        <v>4669.0874999999996</v>
      </c>
      <c r="AB53" s="16">
        <v>4669.0874999999996</v>
      </c>
      <c r="AC53" s="16">
        <v>5135.9962500000001</v>
      </c>
      <c r="AE53" s="30">
        <f>SUM(R53:AC53)</f>
        <v>54939.596250000002</v>
      </c>
    </row>
    <row r="54" spans="2:31" x14ac:dyDescent="0.25">
      <c r="B54" s="27" t="str">
        <f>"davon "&amp;D54</f>
        <v>davon Finance</v>
      </c>
      <c r="D54" s="28" t="str">
        <v>Finance</v>
      </c>
      <c r="F54" s="16">
        <v>3630</v>
      </c>
      <c r="G54" s="16">
        <v>3630</v>
      </c>
      <c r="H54" s="16">
        <v>3630</v>
      </c>
      <c r="I54" s="16">
        <v>3630</v>
      </c>
      <c r="J54" s="16">
        <v>3811.5</v>
      </c>
      <c r="K54" s="16">
        <v>3811.5</v>
      </c>
      <c r="L54" s="16">
        <v>3811.5</v>
      </c>
      <c r="M54" s="16">
        <v>3811.5</v>
      </c>
      <c r="N54" s="16">
        <v>9256.5</v>
      </c>
      <c r="O54" s="16">
        <v>9256.5</v>
      </c>
      <c r="P54" s="16">
        <v>9256.5</v>
      </c>
      <c r="Q54" s="16">
        <v>9637.65</v>
      </c>
      <c r="R54" s="16">
        <v>9256.5</v>
      </c>
      <c r="S54" s="16">
        <v>9256.5</v>
      </c>
      <c r="T54" s="16">
        <v>9256.5</v>
      </c>
      <c r="U54" s="16">
        <v>9447.0749999999989</v>
      </c>
      <c r="V54" s="16">
        <v>9447.0749999999989</v>
      </c>
      <c r="W54" s="16">
        <v>9447.0749999999989</v>
      </c>
      <c r="X54" s="16">
        <v>9447.0749999999989</v>
      </c>
      <c r="Y54" s="16">
        <v>9447.0749999999989</v>
      </c>
      <c r="Z54" s="16">
        <v>9447.0749999999989</v>
      </c>
      <c r="AA54" s="16">
        <v>9447.0749999999989</v>
      </c>
      <c r="AB54" s="16">
        <v>9447.0749999999989</v>
      </c>
      <c r="AC54" s="16">
        <v>9847.2824999999993</v>
      </c>
      <c r="AE54" s="30">
        <f>SUM(R54:AC54)</f>
        <v>113193.38249999998</v>
      </c>
    </row>
    <row r="55" spans="2:31" x14ac:dyDescent="0.25"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2:31" hidden="1" x14ac:dyDescent="0.25"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2:31" hidden="1" x14ac:dyDescent="0.25"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2:31" hidden="1" x14ac:dyDescent="0.25"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2:31" hidden="1" x14ac:dyDescent="0.25"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2:31" hidden="1" x14ac:dyDescent="0.25"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</sheetData>
  <printOptions horizontalCentered="1"/>
  <pageMargins left="0.11811023622047245" right="0.11811023622047245" top="0.11811023622047245" bottom="0.11811023622047245" header="0" footer="0"/>
  <pageSetup paperSize="9" scale="40" fitToHeight="0" orientation="portrait" horizontalDpi="1200" verticalDpi="1200" r:id="rId1"/>
  <ignoredErrors>
    <ignoredError sqref="O26:AC30 J27:M28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D2CF51-C551-4FAB-B0A3-C8F42558CD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Personalkostenplanung</vt:lpstr>
      <vt:lpstr>Personalkostenplanung!Print_Area</vt:lpstr>
      <vt:lpstr>Personalkostenplanung!Print_Titles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Künzel</dc:creator>
  <cp:lastModifiedBy>Lukas Künzel</cp:lastModifiedBy>
  <cp:lastPrinted>2021-12-13T16:45:59Z</cp:lastPrinted>
  <dcterms:created xsi:type="dcterms:W3CDTF">2021-07-03T11:29:46Z</dcterms:created>
  <dcterms:modified xsi:type="dcterms:W3CDTF">2025-05-13T12:57:36Z</dcterms:modified>
</cp:coreProperties>
</file>